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44" windowWidth="18720" windowHeight="7020"/>
  </bookViews>
  <sheets>
    <sheet name="2019_IndicadorBásicos" sheetId="1" r:id="rId1"/>
  </sheets>
  <definedNames>
    <definedName name="_xlnm.Print_Area" localSheetId="0">'2019_IndicadorBásicos'!$A$1:$L$134</definedName>
    <definedName name="_xlnm.Print_Titles" localSheetId="0">'2019_IndicadorBásicos'!$4:$7</definedName>
  </definedNames>
  <calcPr calcId="145621"/>
</workbook>
</file>

<file path=xl/calcChain.xml><?xml version="1.0" encoding="utf-8"?>
<calcChain xmlns="http://schemas.openxmlformats.org/spreadsheetml/2006/main">
  <c r="I40" i="1" l="1"/>
  <c r="H40" i="1"/>
  <c r="F40" i="1"/>
  <c r="E40" i="1"/>
  <c r="D40" i="1"/>
  <c r="C40" i="1"/>
  <c r="I36" i="1"/>
  <c r="H36" i="1"/>
  <c r="F36" i="1"/>
  <c r="E36" i="1"/>
  <c r="D36" i="1"/>
  <c r="C36" i="1"/>
  <c r="L35" i="1"/>
  <c r="L34" i="1"/>
  <c r="D33" i="1"/>
  <c r="C33" i="1"/>
  <c r="E30" i="1"/>
  <c r="C30" i="1"/>
  <c r="L30" i="1" s="1"/>
  <c r="L32" i="1"/>
  <c r="L31" i="1"/>
  <c r="L27" i="1"/>
  <c r="D28" i="1"/>
  <c r="C28" i="1"/>
  <c r="L40" i="1" l="1"/>
  <c r="L33" i="1"/>
  <c r="D26" i="1"/>
  <c r="L26" i="1" s="1"/>
  <c r="H22" i="1"/>
  <c r="F22" i="1"/>
  <c r="E22" i="1"/>
  <c r="D22" i="1"/>
  <c r="C22" i="1"/>
  <c r="L23" i="1"/>
  <c r="F15" i="1" l="1"/>
  <c r="E15" i="1"/>
  <c r="D15" i="1"/>
  <c r="C15" i="1"/>
  <c r="K110" i="1" l="1"/>
  <c r="I110" i="1"/>
  <c r="H110" i="1"/>
  <c r="G110" i="1"/>
  <c r="F110" i="1"/>
  <c r="E110" i="1"/>
  <c r="D110" i="1"/>
  <c r="C110" i="1"/>
  <c r="K108" i="1" l="1"/>
  <c r="J108" i="1"/>
  <c r="I108" i="1"/>
  <c r="H108" i="1"/>
  <c r="G108" i="1"/>
  <c r="F108" i="1"/>
  <c r="E108" i="1"/>
  <c r="D108" i="1"/>
  <c r="C108" i="1"/>
  <c r="L103" i="1"/>
  <c r="F100" i="1"/>
  <c r="E100" i="1"/>
  <c r="D100" i="1"/>
  <c r="C100" i="1"/>
  <c r="C87" i="1"/>
  <c r="G92" i="1" l="1"/>
  <c r="C92" i="1"/>
  <c r="I87" i="1"/>
  <c r="I92" i="1" s="1"/>
  <c r="H87" i="1"/>
  <c r="H92" i="1" s="1"/>
  <c r="F87" i="1"/>
  <c r="F92" i="1" s="1"/>
  <c r="E87" i="1"/>
  <c r="E92" i="1" s="1"/>
  <c r="D87" i="1"/>
  <c r="D92" i="1" s="1"/>
  <c r="J84" i="1" l="1"/>
  <c r="I79" i="1"/>
  <c r="I84" i="1" s="1"/>
  <c r="G84" i="1"/>
  <c r="L83" i="1"/>
  <c r="L82" i="1"/>
  <c r="L81" i="1"/>
  <c r="L80" i="1"/>
  <c r="H79" i="1"/>
  <c r="H84" i="1" s="1"/>
  <c r="F79" i="1"/>
  <c r="F84" i="1" s="1"/>
  <c r="E79" i="1"/>
  <c r="E84" i="1" s="1"/>
  <c r="D79" i="1"/>
  <c r="D84" i="1" s="1"/>
  <c r="C79" i="1"/>
  <c r="C84" i="1" s="1"/>
  <c r="L62" i="1"/>
  <c r="L59" i="1"/>
  <c r="L58" i="1"/>
  <c r="L57" i="1"/>
  <c r="L56" i="1"/>
  <c r="L75" i="1"/>
  <c r="L74" i="1"/>
  <c r="L73" i="1"/>
  <c r="L72" i="1"/>
  <c r="L67" i="1"/>
  <c r="L66" i="1"/>
  <c r="L65" i="1"/>
  <c r="L64" i="1"/>
  <c r="K76" i="1"/>
  <c r="J76" i="1"/>
  <c r="I76" i="1"/>
  <c r="G76" i="1"/>
  <c r="H71" i="1"/>
  <c r="H76" i="1" s="1"/>
  <c r="F71" i="1"/>
  <c r="F76" i="1" s="1"/>
  <c r="E71" i="1"/>
  <c r="E76" i="1" s="1"/>
  <c r="D71" i="1"/>
  <c r="D76" i="1" s="1"/>
  <c r="C71" i="1"/>
  <c r="C76" i="1" s="1"/>
  <c r="D77" i="1" l="1"/>
  <c r="E77" i="1"/>
  <c r="H85" i="1"/>
  <c r="F77" i="1"/>
  <c r="F85" i="1"/>
  <c r="G77" i="1"/>
  <c r="I77" i="1"/>
  <c r="C85" i="1"/>
  <c r="G85" i="1"/>
  <c r="H77" i="1"/>
  <c r="C77" i="1"/>
  <c r="K77" i="1"/>
  <c r="E85" i="1"/>
  <c r="I85" i="1"/>
  <c r="L76" i="1"/>
  <c r="J77" i="1" s="1"/>
  <c r="L84" i="1"/>
  <c r="J85" i="1" s="1"/>
  <c r="D85" i="1" l="1"/>
  <c r="L53" i="1"/>
  <c r="K68" i="1" l="1"/>
  <c r="J68" i="1"/>
  <c r="J60" i="1"/>
  <c r="K60" i="1"/>
  <c r="I63" i="1"/>
  <c r="I68" i="1" s="1"/>
  <c r="H63" i="1"/>
  <c r="H68" i="1" s="1"/>
  <c r="G68" i="1"/>
  <c r="F63" i="1"/>
  <c r="F68" i="1" s="1"/>
  <c r="E63" i="1"/>
  <c r="E68" i="1" s="1"/>
  <c r="D63" i="1"/>
  <c r="D68" i="1" s="1"/>
  <c r="C63" i="1"/>
  <c r="C68" i="1" s="1"/>
  <c r="I55" i="1"/>
  <c r="I60" i="1" s="1"/>
  <c r="H55" i="1"/>
  <c r="H60" i="1" s="1"/>
  <c r="G55" i="1"/>
  <c r="G60" i="1" s="1"/>
  <c r="F55" i="1"/>
  <c r="F60" i="1" s="1"/>
  <c r="E55" i="1"/>
  <c r="E60" i="1" s="1"/>
  <c r="D55" i="1"/>
  <c r="D60" i="1" s="1"/>
  <c r="C55" i="1"/>
  <c r="C60" i="1" s="1"/>
  <c r="F61" i="1" l="1"/>
  <c r="G69" i="1"/>
  <c r="H61" i="1"/>
  <c r="K61" i="1"/>
  <c r="J61" i="1"/>
  <c r="I69" i="1"/>
  <c r="C61" i="1"/>
  <c r="D61" i="1"/>
  <c r="L60" i="1"/>
  <c r="I61" i="1" s="1"/>
  <c r="L68" i="1"/>
  <c r="J69" i="1" s="1"/>
  <c r="L48" i="1"/>
  <c r="L46" i="1"/>
  <c r="K47" i="1"/>
  <c r="K52" i="1" s="1"/>
  <c r="J47" i="1"/>
  <c r="J52" i="1" s="1"/>
  <c r="I47" i="1"/>
  <c r="I52" i="1" s="1"/>
  <c r="H47" i="1"/>
  <c r="H52" i="1" s="1"/>
  <c r="G47" i="1"/>
  <c r="G52" i="1" s="1"/>
  <c r="F47" i="1"/>
  <c r="F52" i="1" s="1"/>
  <c r="E47" i="1"/>
  <c r="E52" i="1" s="1"/>
  <c r="D47" i="1"/>
  <c r="D52" i="1" s="1"/>
  <c r="C47" i="1"/>
  <c r="C52" i="1" s="1"/>
  <c r="L120" i="1"/>
  <c r="L119" i="1"/>
  <c r="L118" i="1"/>
  <c r="L117" i="1"/>
  <c r="L116" i="1"/>
  <c r="L115" i="1"/>
  <c r="L114" i="1"/>
  <c r="L113" i="1"/>
  <c r="L112" i="1"/>
  <c r="L110" i="1"/>
  <c r="L107" i="1"/>
  <c r="L106" i="1"/>
  <c r="L105" i="1"/>
  <c r="L104" i="1"/>
  <c r="L102" i="1"/>
  <c r="L101" i="1"/>
  <c r="L99" i="1"/>
  <c r="L98" i="1"/>
  <c r="L97" i="1"/>
  <c r="L96" i="1"/>
  <c r="L95" i="1"/>
  <c r="L92" i="1"/>
  <c r="L91" i="1"/>
  <c r="L90" i="1"/>
  <c r="L89" i="1"/>
  <c r="L88" i="1"/>
  <c r="L87" i="1"/>
  <c r="L86" i="1"/>
  <c r="L78" i="1"/>
  <c r="L63" i="1"/>
  <c r="L70" i="1"/>
  <c r="L51" i="1"/>
  <c r="L50" i="1"/>
  <c r="L49" i="1"/>
  <c r="L45" i="1"/>
  <c r="L43" i="1"/>
  <c r="L42" i="1"/>
  <c r="L41" i="1"/>
  <c r="L39" i="1"/>
  <c r="L38" i="1"/>
  <c r="L37" i="1"/>
  <c r="L29" i="1"/>
  <c r="L28" i="1"/>
  <c r="L25" i="1"/>
  <c r="L24" i="1"/>
  <c r="L22" i="1"/>
  <c r="L21" i="1"/>
  <c r="L20" i="1"/>
  <c r="L19" i="1"/>
  <c r="L18" i="1"/>
  <c r="L17" i="1"/>
  <c r="L16" i="1"/>
  <c r="L15" i="1"/>
  <c r="L13" i="1"/>
  <c r="L12" i="1"/>
  <c r="L11" i="1"/>
  <c r="L10" i="1"/>
  <c r="L8" i="1"/>
  <c r="C69" i="1" l="1"/>
  <c r="F69" i="1"/>
  <c r="H69" i="1"/>
  <c r="E61" i="1"/>
  <c r="K69" i="1"/>
  <c r="G61" i="1"/>
  <c r="D69" i="1"/>
  <c r="E93" i="1"/>
  <c r="H93" i="1"/>
  <c r="I93" i="1"/>
  <c r="D93" i="1"/>
  <c r="F93" i="1"/>
  <c r="C93" i="1"/>
  <c r="G93" i="1"/>
  <c r="E69" i="1"/>
  <c r="I111" i="1"/>
  <c r="F111" i="1"/>
  <c r="D111" i="1"/>
  <c r="C111" i="1"/>
  <c r="H111" i="1"/>
  <c r="G111" i="1"/>
  <c r="E111" i="1"/>
  <c r="K111" i="1"/>
  <c r="L47" i="1"/>
  <c r="L108" i="1"/>
  <c r="L100" i="1"/>
  <c r="L52" i="1"/>
  <c r="L71" i="1"/>
  <c r="I9" i="1"/>
  <c r="I14" i="1" s="1"/>
  <c r="F9" i="1"/>
  <c r="F14" i="1" s="1"/>
  <c r="E9" i="1"/>
  <c r="E14" i="1" s="1"/>
  <c r="D9" i="1"/>
  <c r="D14" i="1" s="1"/>
  <c r="C9" i="1"/>
  <c r="H9" i="1"/>
  <c r="L36" i="1" l="1"/>
  <c r="L79" i="1"/>
  <c r="C14" i="1"/>
  <c r="L9" i="1"/>
  <c r="L14" i="1" s="1"/>
  <c r="L55" i="1"/>
</calcChain>
</file>

<file path=xl/sharedStrings.xml><?xml version="1.0" encoding="utf-8"?>
<sst xmlns="http://schemas.openxmlformats.org/spreadsheetml/2006/main" count="158" uniqueCount="98">
  <si>
    <t>Universidad Nacional de Colombia</t>
  </si>
  <si>
    <t>Dirección Nacional de Planeación y Estadística</t>
  </si>
  <si>
    <t>Nivel</t>
  </si>
  <si>
    <t>Sede</t>
  </si>
  <si>
    <t>Total</t>
  </si>
  <si>
    <t>Bogotá</t>
  </si>
  <si>
    <t>Medellín</t>
  </si>
  <si>
    <t>Manizales</t>
  </si>
  <si>
    <t>Palmira</t>
  </si>
  <si>
    <t>Orinoquia</t>
  </si>
  <si>
    <t>Amazonia</t>
  </si>
  <si>
    <t>Caribe</t>
  </si>
  <si>
    <t>Tumaco</t>
  </si>
  <si>
    <t xml:space="preserve">Programas curriculares
</t>
  </si>
  <si>
    <t>Pregrado</t>
  </si>
  <si>
    <t>Posgrado</t>
  </si>
  <si>
    <t xml:space="preserve">Especialización </t>
  </si>
  <si>
    <t>Especialidad</t>
  </si>
  <si>
    <t>Maestría</t>
  </si>
  <si>
    <t xml:space="preserve">Doctorado </t>
  </si>
  <si>
    <t>Total pregrado y posgrado</t>
  </si>
  <si>
    <t>Participación por Sede</t>
  </si>
  <si>
    <t xml:space="preserve">Programas Proceso de Acreditación
</t>
  </si>
  <si>
    <t>Acreditados primera vez vigentes</t>
  </si>
  <si>
    <t>Con renovación de acreditación</t>
  </si>
  <si>
    <t xml:space="preserve">Con acreditación vencida </t>
  </si>
  <si>
    <t>No cumplen requisito por tiempo</t>
  </si>
  <si>
    <t>En proceso de evaluación ante el CNA</t>
  </si>
  <si>
    <t>En proceso de autoevaluación</t>
  </si>
  <si>
    <t>Doctorado</t>
  </si>
  <si>
    <t>Entidad que otorga el reconocimiento</t>
  </si>
  <si>
    <t>En proceso de reconocimiento internacional*</t>
  </si>
  <si>
    <t>Especialización</t>
  </si>
  <si>
    <t>Total pregado y posgrado</t>
  </si>
  <si>
    <t>Programas especiales</t>
  </si>
  <si>
    <t>Convenio Indigena (ACSU 22 de 1986)</t>
  </si>
  <si>
    <t>Mejores bachilleres municipios pobres (ACSU 22 de 1989)</t>
  </si>
  <si>
    <t>Mejores bachilleres del país
(ACSU 30 de 1990)</t>
  </si>
  <si>
    <t>Afrocolombianos(ACSU 13 de 2009)</t>
  </si>
  <si>
    <t>Bachilleres víctimas del conflicto armado interno en Colombia (ACSU 072 de 2012 y 2015 de 2015)</t>
  </si>
  <si>
    <t xml:space="preserve">Total matrícula PAES </t>
  </si>
  <si>
    <t>Matricula Sede Orinoquia</t>
  </si>
  <si>
    <t>Matricula Sede Amazonia</t>
  </si>
  <si>
    <t xml:space="preserve">Matricula Sede Caribe </t>
  </si>
  <si>
    <t>Matricula Sede Tumaco</t>
  </si>
  <si>
    <t xml:space="preserve">Total matrícula PEAMA </t>
  </si>
  <si>
    <t>Capital humano</t>
  </si>
  <si>
    <t xml:space="preserve">Docentes activos en planta  </t>
  </si>
  <si>
    <t>Docentes con formación máxima en Doctorado</t>
  </si>
  <si>
    <t>Docentes con formación máxima en Maestría</t>
  </si>
  <si>
    <t>Docentes con formación máxima en Especialidad Médica</t>
  </si>
  <si>
    <t>Docentes con formación máxima en Especialización</t>
  </si>
  <si>
    <t>Docentes con título de pregrado</t>
  </si>
  <si>
    <t>Docentes de planta ETC</t>
  </si>
  <si>
    <t>Fuente: UN - Dirección Nacional de Programas de Pregrado. Dirección Nacional de Programas de Posgrado. Dirección Nacional de Admisiones. Sistema de Información Académica-SIA. Secretaría General.  Dirección Nacional de Personal.</t>
  </si>
  <si>
    <t>Los aspirantes,  admitidos, cupos, estudiantes matriculados por primera vez y graduados se totalizan para la anualidad.</t>
  </si>
  <si>
    <t>ETC: Docentes en tiempo completo equivalente.</t>
  </si>
  <si>
    <t>Cupos</t>
  </si>
  <si>
    <t xml:space="preserve">Aspirantes
</t>
  </si>
  <si>
    <t>Matricula Peama Sumapaz</t>
  </si>
  <si>
    <t>Matricula Peama Caldas</t>
  </si>
  <si>
    <t>* Royal Institute of British Architects -RIBA, para programas de Arquitectura.  Red Iberoamericana para el Aseguramiento de la Calidad de la Educación Superior - RIACES. Consejo Universitario Andino - CONSUAN. Asociación Universitaria Iberoamericana de Postgrado - AUIP. Accreditation Board for Engineering and Technology - ABET</t>
  </si>
  <si>
    <t>La Paz</t>
  </si>
  <si>
    <r>
      <t xml:space="preserve">Matrícula del Programa especial de admisión y movilidad académica - </t>
    </r>
    <r>
      <rPr>
        <b/>
        <sz val="11"/>
        <rFont val="Ancizar Sans Regular"/>
        <family val="2"/>
      </rPr>
      <t xml:space="preserve">PEAMA
</t>
    </r>
    <r>
      <rPr>
        <sz val="8"/>
        <rFont val="Ancizar Sans Regular"/>
        <family val="2"/>
      </rPr>
      <t>(2019-1)</t>
    </r>
  </si>
  <si>
    <t xml:space="preserve">Pregrado sin selección de Sede </t>
  </si>
  <si>
    <t xml:space="preserve">Admitidos
</t>
  </si>
  <si>
    <t xml:space="preserve">Estudiantes matriculados por primera vez
(2019 -1-2)
</t>
  </si>
  <si>
    <t xml:space="preserve">Graduados
2019
</t>
  </si>
  <si>
    <t>Vinculación de docentes ocasionales primer semestre  2019</t>
  </si>
  <si>
    <t>Vinculación de docentes ocasionales segundo semestre 2019</t>
  </si>
  <si>
    <t xml:space="preserve">Notas: </t>
  </si>
  <si>
    <r>
      <t>Total estudiantes matriculados
2019-1</t>
    </r>
    <r>
      <rPr>
        <b/>
        <sz val="18"/>
        <rFont val="Ancizar Sans Regular"/>
        <family val="2"/>
      </rPr>
      <t xml:space="preserve">
</t>
    </r>
  </si>
  <si>
    <t xml:space="preserve">La información de docentes en planta y administrativos (corte a noviembre de 2019). </t>
  </si>
  <si>
    <t>Matricula Peama Sinifaná</t>
  </si>
  <si>
    <t>Matriculados por primera vez corresponde a los admitidos que hicieron uso del derecho de matricula (Totaliza 2019-1(corte de información 25 de noviembre de 2019; 2019-2 24 diciembre 2019)</t>
  </si>
  <si>
    <t>Las vinculaciones de docentes ocasionales contabiliza el número de contratos realizados durante cada una de los semestres. Se vincularon durante el año 1643 personas (puede existir más de una vinculación por docente).</t>
  </si>
  <si>
    <t xml:space="preserve">Vinculación de personal administrativo </t>
  </si>
  <si>
    <r>
      <t>El total de la matricula corresponde al primer semestre de 2019. (El segundo semester de 2019 reporta una matrícula 54,192 corte 2019Dic24</t>
    </r>
    <r>
      <rPr>
        <b/>
        <sz val="8"/>
        <rFont val="Ancizar Sans Regular"/>
        <family val="2"/>
      </rPr>
      <t>)</t>
    </r>
    <r>
      <rPr>
        <sz val="8"/>
        <rFont val="Ancizar Sans Regular"/>
        <family val="2"/>
      </rPr>
      <t>)</t>
    </r>
  </si>
  <si>
    <t>En el personal administrativo (corte a noviembre de 2019) reportado en la Sede Bogotá se compone de 1515 personas vinculadas para la Sede y 362 en el Nivel Nacional. Dentro del personal administrativo se encuentran 75 docentes vinculados en la administración.</t>
  </si>
  <si>
    <r>
      <t xml:space="preserve">Matricula del Programa de admisión especial - </t>
    </r>
    <r>
      <rPr>
        <b/>
        <sz val="11"/>
        <rFont val="Ancizar Sans Regular"/>
        <family val="2"/>
      </rPr>
      <t>PAES</t>
    </r>
    <r>
      <rPr>
        <sz val="11"/>
        <rFont val="Ancizar Sans Regular"/>
        <family val="2"/>
      </rPr>
      <t xml:space="preserve">
(</t>
    </r>
    <r>
      <rPr>
        <sz val="8"/>
        <rFont val="Ancizar Sans Regular"/>
        <family val="2"/>
      </rPr>
      <t>2019-1)</t>
    </r>
  </si>
  <si>
    <t>CIFRAS básicas, 2019</t>
  </si>
  <si>
    <t>RIBA (1)</t>
  </si>
  <si>
    <t>ARCUSUR (1)</t>
  </si>
  <si>
    <t>CONSUAN (1)
ARCUSUR (1)</t>
  </si>
  <si>
    <t>ABET</t>
  </si>
  <si>
    <r>
      <rPr>
        <b/>
        <i/>
        <sz val="11"/>
        <color theme="1"/>
        <rFont val="Ancizar Sans Regular"/>
        <family val="2"/>
      </rPr>
      <t>Pregrado</t>
    </r>
    <r>
      <rPr>
        <b/>
        <sz val="11"/>
        <color theme="1"/>
        <rFont val="Ancizar Sans Regular"/>
        <family val="2"/>
      </rPr>
      <t xml:space="preserve"> acreditados</t>
    </r>
  </si>
  <si>
    <r>
      <rPr>
        <b/>
        <i/>
        <sz val="11"/>
        <color theme="1"/>
        <rFont val="Ancizar Sans Regular"/>
        <family val="2"/>
      </rPr>
      <t xml:space="preserve">Posgrado </t>
    </r>
    <r>
      <rPr>
        <b/>
        <sz val="11"/>
        <color theme="1"/>
        <rFont val="Ancizar Sans Regular"/>
        <family val="2"/>
      </rPr>
      <t>Acreditados</t>
    </r>
  </si>
  <si>
    <t>En proceso de acreditación por primera vez</t>
  </si>
  <si>
    <t>En proceso de renovación de acreditación</t>
  </si>
  <si>
    <t>No cumplen requisito para acreditación</t>
  </si>
  <si>
    <t>Programas reconocidos internacionalmente</t>
  </si>
  <si>
    <r>
      <rPr>
        <b/>
        <i/>
        <sz val="11"/>
        <color theme="1"/>
        <rFont val="Ancizar Sans Regular"/>
        <family val="2"/>
      </rPr>
      <t xml:space="preserve">Pregrados </t>
    </r>
    <r>
      <rPr>
        <sz val="11"/>
        <color theme="1"/>
        <rFont val="Ancizar Sans Regular"/>
        <family val="2"/>
      </rPr>
      <t>Acreditados internacionalmente vigentes  pregrado</t>
    </r>
  </si>
  <si>
    <r>
      <rPr>
        <b/>
        <i/>
        <sz val="11"/>
        <color theme="1"/>
        <rFont val="Ancizar Sans Regular"/>
        <family val="2"/>
      </rPr>
      <t>Posgrados</t>
    </r>
    <r>
      <rPr>
        <b/>
        <sz val="11"/>
        <color theme="1"/>
        <rFont val="Ancizar Sans Regular"/>
        <family val="2"/>
      </rPr>
      <t xml:space="preserve"> </t>
    </r>
    <r>
      <rPr>
        <sz val="11"/>
        <color theme="1"/>
        <rFont val="Ancizar Sans Regular"/>
        <family val="2"/>
      </rPr>
      <t xml:space="preserve">Reconocidos por la AUIP - Asociación Universitaria Iberoamericana de </t>
    </r>
  </si>
  <si>
    <t xml:space="preserve">Matricula Sede la Paz. Para el 2019-2  se realiza la primer matrícula con 200 estudiantes de pregrado en la Sede. </t>
  </si>
  <si>
    <t>En el total de programas de pregrado se cuenta con la Tecnología Forestal de la Sede Medellín.</t>
  </si>
  <si>
    <r>
      <t xml:space="preserve">Matricula 2019-1.  Se encuentran </t>
    </r>
    <r>
      <rPr>
        <u/>
        <sz val="8"/>
        <rFont val="Ancizar Sans Regular"/>
        <family val="2"/>
      </rPr>
      <t>26</t>
    </r>
    <r>
      <rPr>
        <sz val="8"/>
        <rFont val="Ancizar Sans Regular"/>
        <family val="2"/>
      </rPr>
      <t xml:space="preserve"> estudiantes cursando doble programa y  </t>
    </r>
    <r>
      <rPr>
        <u/>
        <sz val="8"/>
        <rFont val="Ancizar Sans Regular"/>
        <family val="2"/>
      </rPr>
      <t>303</t>
    </r>
    <r>
      <rPr>
        <sz val="8"/>
        <rFont val="Ancizar Sans Regular"/>
        <family val="2"/>
      </rPr>
      <t xml:space="preserve"> estudiantes en doble titulación y 487 estudiantes de posgrado en convenio.</t>
    </r>
  </si>
  <si>
    <r>
      <rPr>
        <b/>
        <i/>
        <sz val="11"/>
        <color theme="1"/>
        <rFont val="Ancizar Sans Regular"/>
        <family val="2"/>
      </rPr>
      <t>Posgrado</t>
    </r>
    <r>
      <rPr>
        <i/>
        <sz val="11"/>
        <color theme="1"/>
        <rFont val="Ancizar Sans Regular"/>
        <family val="2"/>
      </rPr>
      <t xml:space="preserve"> con renovación de acreditación</t>
    </r>
  </si>
  <si>
    <t>feact:2020feb11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</si>
</sst>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scheme val="minor"/>
    </font>
    <font>
      <sz val="11"/>
      <color theme="1"/>
      <name val="Calibri"/>
      <family val="2"/>
      <scheme val="minor"/>
    </font>
    <font>
      <sz val="10"/>
      <color rgb="FFFF0000"/>
      <name val="Ancizar Sans Regular"/>
      <family val="2"/>
    </font>
    <font>
      <b/>
      <sz val="10"/>
      <color theme="1"/>
      <name val="Ancizar Sans Regular"/>
      <family val="2"/>
    </font>
    <font>
      <sz val="10"/>
      <name val="Ancizar Sans Regular"/>
      <family val="2"/>
    </font>
    <font>
      <b/>
      <sz val="14"/>
      <name val="Ancizar Sans Regular"/>
      <family val="2"/>
    </font>
    <font>
      <sz val="7"/>
      <name val="Ancizar Sans Regular"/>
      <family val="2"/>
    </font>
    <font>
      <b/>
      <sz val="10"/>
      <name val="Ancizar Sans Regular"/>
      <family val="2"/>
    </font>
    <font>
      <b/>
      <sz val="7"/>
      <name val="Ancizar Sans Regular"/>
      <family val="2"/>
    </font>
    <font>
      <sz val="18"/>
      <name val="Ancizar Sans Regular"/>
      <family val="2"/>
    </font>
    <font>
      <sz val="24"/>
      <name val="Ancizar Sans Regular"/>
      <family val="2"/>
    </font>
    <font>
      <b/>
      <sz val="18"/>
      <color rgb="FF00B050"/>
      <name val="Ancizar Sans Regular"/>
      <family val="2"/>
    </font>
    <font>
      <sz val="8"/>
      <color rgb="FF00B050"/>
      <name val="Ancizar Sans Regular"/>
      <family val="2"/>
    </font>
    <font>
      <b/>
      <sz val="8"/>
      <color rgb="FF00B050"/>
      <name val="Ancizar Sans Regular"/>
      <family val="2"/>
    </font>
    <font>
      <sz val="11"/>
      <name val="Ancizar Sans Regular"/>
      <family val="2"/>
    </font>
    <font>
      <b/>
      <i/>
      <sz val="11"/>
      <name val="Ancizar Sans Regular"/>
      <family val="2"/>
    </font>
    <font>
      <i/>
      <sz val="11"/>
      <name val="Ancizar Sans Regular"/>
      <family val="2"/>
    </font>
    <font>
      <b/>
      <sz val="11"/>
      <name val="Ancizar Sans Regular"/>
      <family val="2"/>
    </font>
    <font>
      <sz val="11"/>
      <color theme="1"/>
      <name val="Ancizar Sans Regular"/>
      <family val="2"/>
    </font>
    <font>
      <b/>
      <i/>
      <sz val="11"/>
      <color theme="1"/>
      <name val="Ancizar Sans Regular"/>
      <family val="2"/>
    </font>
    <font>
      <i/>
      <sz val="11"/>
      <color theme="1"/>
      <name val="Ancizar Sans Regular"/>
      <family val="2"/>
    </font>
    <font>
      <sz val="8"/>
      <name val="Ancizar Sans Regular"/>
      <family val="2"/>
    </font>
    <font>
      <b/>
      <sz val="11"/>
      <color theme="1"/>
      <name val="Ancizar Sans Regular"/>
      <family val="2"/>
    </font>
    <font>
      <b/>
      <sz val="18"/>
      <name val="Ancizar Sans Regular"/>
      <family val="2"/>
    </font>
    <font>
      <b/>
      <u/>
      <sz val="11"/>
      <name val="Ancizar Sans Regular"/>
      <family val="2"/>
    </font>
    <font>
      <b/>
      <i/>
      <sz val="11"/>
      <color rgb="FFFF0000"/>
      <name val="Ancizar Sans Regular"/>
      <family val="2"/>
    </font>
    <font>
      <sz val="8"/>
      <color rgb="FFFF0000"/>
      <name val="Ancizar Sans Regular"/>
      <family val="2"/>
    </font>
    <font>
      <b/>
      <sz val="8"/>
      <name val="Ancizar Sans Regular"/>
      <family val="2"/>
    </font>
    <font>
      <u/>
      <sz val="8"/>
      <name val="Ancizar Sans Regular"/>
      <family val="2"/>
    </font>
    <font>
      <b/>
      <i/>
      <sz val="14"/>
      <name val="Ancizar Sans Regular"/>
      <family val="2"/>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54">
    <xf numFmtId="0" fontId="0" fillId="0" borderId="0" xfId="0"/>
    <xf numFmtId="0" fontId="4" fillId="0" borderId="0" xfId="0" applyFont="1" applyFill="1"/>
    <xf numFmtId="0" fontId="5" fillId="0" borderId="0" xfId="0" applyFont="1" applyAlignment="1">
      <alignment vertical="center"/>
    </xf>
    <xf numFmtId="0" fontId="6" fillId="0" borderId="0" xfId="0" applyFont="1" applyFill="1" applyAlignment="1">
      <alignment horizontal="right"/>
    </xf>
    <xf numFmtId="0" fontId="7" fillId="0" borderId="0" xfId="0" applyFont="1" applyFill="1" applyAlignment="1">
      <alignment horizontal="centerContinuous" vertical="center"/>
    </xf>
    <xf numFmtId="0" fontId="8" fillId="0" borderId="0" xfId="0" applyFont="1" applyFill="1" applyAlignment="1">
      <alignment horizontal="right" vertical="center"/>
    </xf>
    <xf numFmtId="0" fontId="9" fillId="0" borderId="0" xfId="0" applyFont="1" applyFill="1"/>
    <xf numFmtId="0" fontId="10" fillId="0" borderId="0" xfId="0" applyFont="1" applyFill="1"/>
    <xf numFmtId="0" fontId="11" fillId="0" borderId="0" xfId="0" applyFont="1" applyFill="1" applyAlignment="1">
      <alignment horizontal="centerContinuous" vertical="center"/>
    </xf>
    <xf numFmtId="0" fontId="12" fillId="0" borderId="0" xfId="0" applyFont="1" applyFill="1"/>
    <xf numFmtId="0" fontId="13" fillId="0" borderId="0" xfId="0" applyFont="1" applyFill="1" applyAlignment="1">
      <alignment horizontal="centerContinuous" vertical="center"/>
    </xf>
    <xf numFmtId="0" fontId="11" fillId="0" borderId="0" xfId="0" applyFont="1" applyFill="1" applyAlignment="1">
      <alignment horizontal="right" vertical="center"/>
    </xf>
    <xf numFmtId="0" fontId="7" fillId="0" borderId="0" xfId="0" applyFont="1" applyFill="1"/>
    <xf numFmtId="0" fontId="14" fillId="0" borderId="0" xfId="0" applyFont="1" applyFill="1"/>
    <xf numFmtId="0" fontId="14" fillId="0" borderId="6" xfId="0" applyFont="1" applyFill="1" applyBorder="1" applyAlignment="1">
      <alignment horizontal="left" indent="1"/>
    </xf>
    <xf numFmtId="3" fontId="14" fillId="0" borderId="6" xfId="0" applyNumberFormat="1" applyFont="1" applyFill="1" applyBorder="1" applyAlignment="1"/>
    <xf numFmtId="3" fontId="17" fillId="0" borderId="7" xfId="0" applyNumberFormat="1" applyFont="1" applyFill="1" applyBorder="1" applyAlignment="1"/>
    <xf numFmtId="0" fontId="18" fillId="0" borderId="0" xfId="0" applyFont="1"/>
    <xf numFmtId="0" fontId="16" fillId="0" borderId="6" xfId="0" applyFont="1" applyFill="1" applyBorder="1" applyAlignment="1">
      <alignment horizontal="left" wrapText="1" indent="2"/>
    </xf>
    <xf numFmtId="3" fontId="17" fillId="0" borderId="6" xfId="0" applyNumberFormat="1" applyFont="1" applyFill="1" applyBorder="1" applyAlignment="1"/>
    <xf numFmtId="0" fontId="16" fillId="0" borderId="6" xfId="0" applyFont="1" applyFill="1" applyBorder="1" applyAlignment="1">
      <alignment horizontal="left" vertical="top" wrapText="1" indent="2"/>
    </xf>
    <xf numFmtId="0" fontId="16" fillId="0" borderId="6" xfId="0" applyFont="1" applyFill="1" applyBorder="1" applyAlignment="1">
      <alignment horizontal="left" indent="2"/>
    </xf>
    <xf numFmtId="0" fontId="17" fillId="0" borderId="6" xfId="0" applyFont="1" applyFill="1" applyBorder="1" applyAlignment="1">
      <alignment horizontal="left" vertical="top" wrapText="1" indent="1"/>
    </xf>
    <xf numFmtId="0" fontId="17" fillId="0" borderId="6" xfId="0" applyFont="1" applyFill="1" applyBorder="1" applyAlignment="1">
      <alignment horizontal="right" vertical="top" wrapText="1" indent="2"/>
    </xf>
    <xf numFmtId="10" fontId="17" fillId="0" borderId="6" xfId="0" applyNumberFormat="1" applyFont="1" applyFill="1" applyBorder="1" applyAlignment="1"/>
    <xf numFmtId="3" fontId="18" fillId="0" borderId="6" xfId="0" applyNumberFormat="1" applyFont="1" applyFill="1" applyBorder="1" applyAlignment="1"/>
    <xf numFmtId="0" fontId="14" fillId="0" borderId="0" xfId="0" applyFont="1" applyFill="1" applyAlignment="1">
      <alignment vertical="center"/>
    </xf>
    <xf numFmtId="3" fontId="16" fillId="0" borderId="6" xfId="0" applyNumberFormat="1" applyFont="1" applyFill="1" applyBorder="1" applyAlignment="1">
      <alignment vertical="center"/>
    </xf>
    <xf numFmtId="3" fontId="14" fillId="0" borderId="0" xfId="0" applyNumberFormat="1" applyFont="1" applyFill="1" applyAlignment="1">
      <alignment vertical="center"/>
    </xf>
    <xf numFmtId="0" fontId="14" fillId="0" borderId="6" xfId="0" applyFont="1" applyFill="1" applyBorder="1" applyAlignment="1">
      <alignment horizontal="left" indent="2"/>
    </xf>
    <xf numFmtId="3" fontId="14" fillId="0" borderId="6" xfId="0" applyNumberFormat="1" applyFont="1" applyFill="1" applyBorder="1" applyAlignment="1">
      <alignment vertical="center"/>
    </xf>
    <xf numFmtId="3" fontId="15" fillId="0" borderId="7" xfId="0" applyNumberFormat="1" applyFont="1" applyFill="1" applyBorder="1" applyAlignment="1">
      <alignment vertical="center"/>
    </xf>
    <xf numFmtId="3" fontId="15" fillId="0" borderId="6" xfId="0" applyNumberFormat="1" applyFont="1" applyFill="1" applyBorder="1" applyAlignment="1">
      <alignment vertical="center"/>
    </xf>
    <xf numFmtId="0" fontId="20" fillId="0" borderId="6" xfId="0" applyFont="1" applyBorder="1" applyAlignment="1">
      <alignment horizontal="left" vertical="center" wrapText="1" indent="2"/>
    </xf>
    <xf numFmtId="0" fontId="21" fillId="0" borderId="6" xfId="0" applyFont="1" applyBorder="1" applyAlignment="1">
      <alignment vertical="top" wrapText="1"/>
    </xf>
    <xf numFmtId="0" fontId="14" fillId="0" borderId="6" xfId="0" applyFont="1" applyBorder="1" applyAlignment="1">
      <alignment horizontal="center" vertical="center"/>
    </xf>
    <xf numFmtId="0" fontId="14" fillId="0" borderId="6" xfId="0" applyFont="1" applyFill="1" applyBorder="1" applyAlignment="1">
      <alignment vertical="center"/>
    </xf>
    <xf numFmtId="0" fontId="21" fillId="0" borderId="6" xfId="0" applyFont="1" applyFill="1" applyBorder="1" applyAlignment="1">
      <alignment horizontal="center" vertical="center" wrapText="1"/>
    </xf>
    <xf numFmtId="0" fontId="14" fillId="0" borderId="6" xfId="0" applyFont="1" applyBorder="1"/>
    <xf numFmtId="3" fontId="17" fillId="0" borderId="7" xfId="0" applyNumberFormat="1" applyFont="1" applyFill="1" applyBorder="1" applyAlignment="1">
      <alignment vertical="center"/>
    </xf>
    <xf numFmtId="3" fontId="14" fillId="0" borderId="5" xfId="0" applyNumberFormat="1" applyFont="1" applyFill="1" applyBorder="1" applyAlignment="1"/>
    <xf numFmtId="0" fontId="14" fillId="0" borderId="0" xfId="0" applyFont="1" applyFill="1" applyBorder="1"/>
    <xf numFmtId="3" fontId="22" fillId="0" borderId="6" xfId="0" applyNumberFormat="1" applyFont="1" applyFill="1" applyBorder="1" applyAlignment="1"/>
    <xf numFmtId="0" fontId="14" fillId="2" borderId="6" xfId="0" applyFont="1" applyFill="1" applyBorder="1" applyAlignment="1">
      <alignment horizontal="left" indent="1"/>
    </xf>
    <xf numFmtId="10" fontId="22" fillId="0" borderId="6" xfId="0" applyNumberFormat="1" applyFont="1" applyFill="1" applyBorder="1" applyAlignment="1"/>
    <xf numFmtId="9" fontId="22" fillId="0" borderId="6" xfId="0" applyNumberFormat="1" applyFont="1" applyFill="1" applyBorder="1" applyAlignment="1"/>
    <xf numFmtId="164" fontId="22" fillId="0" borderId="6" xfId="0" applyNumberFormat="1" applyFont="1" applyFill="1" applyBorder="1" applyAlignment="1"/>
    <xf numFmtId="0" fontId="21" fillId="0" borderId="0" xfId="0" applyFont="1" applyFill="1"/>
    <xf numFmtId="164" fontId="17" fillId="0" borderId="6" xfId="0" applyNumberFormat="1" applyFont="1" applyFill="1" applyBorder="1" applyAlignment="1"/>
    <xf numFmtId="0" fontId="14" fillId="0" borderId="6" xfId="0" applyFont="1" applyFill="1" applyBorder="1" applyAlignment="1">
      <alignment horizontal="left" vertical="center" indent="1"/>
    </xf>
    <xf numFmtId="0" fontId="16" fillId="0" borderId="6" xfId="0" applyFont="1" applyFill="1" applyBorder="1" applyAlignment="1">
      <alignment horizontal="left" wrapText="1" indent="1"/>
    </xf>
    <xf numFmtId="0" fontId="16" fillId="0" borderId="6" xfId="0" applyFont="1" applyFill="1" applyBorder="1" applyAlignment="1">
      <alignment horizontal="left" indent="1"/>
    </xf>
    <xf numFmtId="3" fontId="15" fillId="0" borderId="6" xfId="0" applyNumberFormat="1" applyFont="1" applyFill="1" applyBorder="1" applyAlignment="1"/>
    <xf numFmtId="3" fontId="15" fillId="2" borderId="6" xfId="0" applyNumberFormat="1" applyFont="1" applyFill="1" applyBorder="1" applyAlignment="1">
      <alignment vertical="center"/>
    </xf>
    <xf numFmtId="3" fontId="25" fillId="2" borderId="6" xfId="0" applyNumberFormat="1" applyFont="1" applyFill="1" applyBorder="1" applyAlignment="1">
      <alignment vertical="center"/>
    </xf>
    <xf numFmtId="0" fontId="18" fillId="0" borderId="0" xfId="0" applyFont="1" applyFill="1" applyBorder="1"/>
    <xf numFmtId="0" fontId="3" fillId="0" borderId="0" xfId="0" applyFont="1" applyFill="1" applyBorder="1"/>
    <xf numFmtId="3" fontId="18" fillId="0" borderId="0" xfId="0" applyNumberFormat="1" applyFont="1" applyFill="1" applyBorder="1"/>
    <xf numFmtId="0" fontId="18" fillId="0" borderId="0" xfId="0" applyNumberFormat="1" applyFont="1" applyFill="1" applyBorder="1"/>
    <xf numFmtId="10" fontId="18" fillId="0" borderId="0" xfId="1" applyNumberFormat="1" applyFont="1"/>
    <xf numFmtId="165" fontId="14" fillId="0" borderId="6" xfId="0" applyNumberFormat="1" applyFont="1" applyFill="1" applyBorder="1" applyAlignment="1"/>
    <xf numFmtId="0" fontId="3" fillId="0" borderId="0" xfId="0" applyNumberFormat="1" applyFont="1" applyFill="1" applyBorder="1"/>
    <xf numFmtId="0" fontId="26" fillId="0" borderId="0" xfId="0" applyFont="1" applyFill="1" applyBorder="1" applyAlignment="1">
      <alignment horizontal="left" wrapText="1"/>
    </xf>
    <xf numFmtId="0" fontId="4" fillId="0" borderId="0" xfId="0" applyFont="1" applyFill="1" applyAlignment="1">
      <alignment vertical="top"/>
    </xf>
    <xf numFmtId="0" fontId="21" fillId="0" borderId="0" xfId="0" applyFont="1" applyFill="1" applyAlignment="1">
      <alignment wrapText="1"/>
    </xf>
    <xf numFmtId="0" fontId="14" fillId="0" borderId="6" xfId="0" applyFont="1" applyFill="1" applyBorder="1" applyAlignment="1">
      <alignment horizontal="left" vertical="center" wrapText="1" indent="2"/>
    </xf>
    <xf numFmtId="0" fontId="21" fillId="0" borderId="6" xfId="0" applyFont="1" applyBorder="1" applyAlignment="1">
      <alignment vertical="top"/>
    </xf>
    <xf numFmtId="0" fontId="14" fillId="0" borderId="6" xfId="0" applyFont="1" applyFill="1" applyBorder="1" applyAlignment="1">
      <alignment horizontal="center" vertical="center"/>
    </xf>
    <xf numFmtId="0" fontId="14" fillId="2" borderId="6" xfId="0" applyFont="1" applyFill="1" applyBorder="1" applyAlignment="1">
      <alignment horizontal="left"/>
    </xf>
    <xf numFmtId="0" fontId="16" fillId="0" borderId="6" xfId="0" applyFont="1" applyFill="1" applyBorder="1" applyAlignment="1">
      <alignment horizontal="left" vertical="top" wrapText="1" indent="1"/>
    </xf>
    <xf numFmtId="164" fontId="24" fillId="0" borderId="6" xfId="0" applyNumberFormat="1" applyFont="1" applyFill="1" applyBorder="1" applyAlignment="1"/>
    <xf numFmtId="0" fontId="14" fillId="0" borderId="6" xfId="0" applyNumberFormat="1" applyFont="1" applyBorder="1"/>
    <xf numFmtId="0" fontId="15" fillId="2" borderId="10" xfId="0" applyFont="1" applyFill="1" applyBorder="1" applyAlignment="1">
      <alignment horizontal="center" vertical="center" wrapText="1"/>
    </xf>
    <xf numFmtId="0" fontId="14" fillId="0" borderId="3" xfId="0" applyFont="1" applyFill="1" applyBorder="1" applyAlignment="1">
      <alignment horizontal="left" indent="1"/>
    </xf>
    <xf numFmtId="3" fontId="14" fillId="0" borderId="3" xfId="0" applyNumberFormat="1" applyFont="1" applyFill="1" applyBorder="1" applyAlignment="1"/>
    <xf numFmtId="3" fontId="17" fillId="0" borderId="19" xfId="0" applyNumberFormat="1" applyFont="1" applyFill="1" applyBorder="1" applyAlignment="1"/>
    <xf numFmtId="0" fontId="14" fillId="0" borderId="5" xfId="0" applyFont="1" applyFill="1" applyBorder="1" applyAlignment="1">
      <alignment horizontal="left"/>
    </xf>
    <xf numFmtId="0" fontId="14" fillId="0" borderId="7" xfId="0" applyFont="1" applyFill="1" applyBorder="1" applyAlignment="1">
      <alignment horizontal="center" vertical="center"/>
    </xf>
    <xf numFmtId="3" fontId="18" fillId="0" borderId="6" xfId="0" applyNumberFormat="1" applyFont="1" applyFill="1" applyBorder="1" applyAlignment="1">
      <alignment vertical="center"/>
    </xf>
    <xf numFmtId="0" fontId="17" fillId="3" borderId="12" xfId="0" applyFont="1" applyFill="1" applyBorder="1" applyAlignment="1">
      <alignment horizontal="left" vertical="top" wrapText="1" indent="1"/>
    </xf>
    <xf numFmtId="3" fontId="17" fillId="3" borderId="12" xfId="0" applyNumberFormat="1" applyFont="1" applyFill="1" applyBorder="1" applyAlignment="1"/>
    <xf numFmtId="3" fontId="17" fillId="3" borderId="20" xfId="0" applyNumberFormat="1" applyFont="1" applyFill="1" applyBorder="1" applyAlignment="1"/>
    <xf numFmtId="0" fontId="17" fillId="3" borderId="6" xfId="0" applyFont="1" applyFill="1" applyBorder="1" applyAlignment="1">
      <alignment horizontal="left" vertical="top" wrapText="1"/>
    </xf>
    <xf numFmtId="3" fontId="22" fillId="3" borderId="6" xfId="0" applyNumberFormat="1" applyFont="1" applyFill="1" applyBorder="1" applyAlignment="1"/>
    <xf numFmtId="3" fontId="17" fillId="3" borderId="6" xfId="0" applyNumberFormat="1" applyFont="1" applyFill="1" applyBorder="1" applyAlignment="1"/>
    <xf numFmtId="3" fontId="20" fillId="2" borderId="6" xfId="0" applyNumberFormat="1" applyFont="1" applyFill="1" applyBorder="1" applyAlignment="1"/>
    <xf numFmtId="3" fontId="15" fillId="2" borderId="6" xfId="0" applyNumberFormat="1" applyFont="1" applyFill="1" applyBorder="1" applyAlignment="1"/>
    <xf numFmtId="0" fontId="17" fillId="3" borderId="6" xfId="0" applyFont="1" applyFill="1" applyBorder="1" applyAlignment="1">
      <alignment horizontal="left" vertical="top" wrapText="1" indent="1"/>
    </xf>
    <xf numFmtId="0" fontId="16" fillId="2" borderId="6" xfId="0" applyFont="1" applyFill="1" applyBorder="1" applyAlignment="1">
      <alignment horizontal="left" indent="1"/>
    </xf>
    <xf numFmtId="3" fontId="19" fillId="2" borderId="6" xfId="0" applyNumberFormat="1" applyFont="1" applyFill="1" applyBorder="1" applyAlignment="1"/>
    <xf numFmtId="3" fontId="16" fillId="2" borderId="6" xfId="0" applyNumberFormat="1" applyFont="1" applyFill="1" applyBorder="1" applyAlignment="1"/>
    <xf numFmtId="0" fontId="15" fillId="3" borderId="6" xfId="0" applyFont="1" applyFill="1" applyBorder="1" applyAlignment="1">
      <alignment horizontal="left" indent="1"/>
    </xf>
    <xf numFmtId="0" fontId="21" fillId="0" borderId="0" xfId="0" applyFont="1" applyFill="1" applyAlignment="1">
      <alignment vertical="top"/>
    </xf>
    <xf numFmtId="0" fontId="21" fillId="4" borderId="0" xfId="0" applyFont="1" applyFill="1" applyBorder="1" applyAlignment="1">
      <alignment horizontal="left"/>
    </xf>
    <xf numFmtId="0" fontId="26" fillId="4" borderId="0" xfId="0" applyFont="1" applyFill="1" applyBorder="1" applyAlignment="1">
      <alignment horizontal="left" wrapText="1"/>
    </xf>
    <xf numFmtId="0" fontId="21" fillId="4" borderId="0" xfId="0" applyFont="1" applyFill="1" applyAlignment="1">
      <alignment vertical="top"/>
    </xf>
    <xf numFmtId="0" fontId="2" fillId="4" borderId="0" xfId="0" applyFont="1" applyFill="1" applyAlignment="1">
      <alignment vertical="top"/>
    </xf>
    <xf numFmtId="0" fontId="21" fillId="4" borderId="0" xfId="0" applyFont="1" applyFill="1" applyAlignment="1">
      <alignment horizontal="left" vertical="top"/>
    </xf>
    <xf numFmtId="0" fontId="26" fillId="4" borderId="0" xfId="0" applyFont="1" applyFill="1" applyAlignment="1">
      <alignment horizontal="justify" vertical="top"/>
    </xf>
    <xf numFmtId="0" fontId="21" fillId="0" borderId="0" xfId="0" applyFont="1" applyFill="1" applyAlignment="1">
      <alignment horizontal="left" vertical="top"/>
    </xf>
    <xf numFmtId="0" fontId="26" fillId="0" borderId="0" xfId="0" applyFont="1" applyFill="1" applyAlignment="1">
      <alignment horizontal="justify" vertical="top"/>
    </xf>
    <xf numFmtId="0" fontId="21" fillId="0" borderId="0" xfId="0" applyFont="1" applyFill="1" applyBorder="1" applyAlignment="1">
      <alignment horizontal="left" wrapText="1"/>
    </xf>
    <xf numFmtId="3" fontId="14" fillId="2" borderId="6" xfId="0" applyNumberFormat="1" applyFont="1" applyFill="1" applyBorder="1" applyAlignment="1">
      <alignment vertical="center"/>
    </xf>
    <xf numFmtId="3" fontId="15" fillId="2" borderId="7" xfId="0" applyNumberFormat="1" applyFont="1" applyFill="1" applyBorder="1" applyAlignment="1">
      <alignment vertical="center"/>
    </xf>
    <xf numFmtId="3" fontId="22" fillId="3" borderId="3" xfId="0" applyNumberFormat="1" applyFont="1" applyFill="1" applyBorder="1" applyAlignment="1"/>
    <xf numFmtId="3" fontId="17" fillId="3" borderId="3" xfId="0" applyNumberFormat="1" applyFont="1" applyFill="1" applyBorder="1" applyAlignment="1"/>
    <xf numFmtId="3" fontId="17" fillId="3" borderId="19" xfId="0" applyNumberFormat="1" applyFont="1" applyFill="1" applyBorder="1" applyAlignment="1"/>
    <xf numFmtId="3" fontId="22" fillId="3" borderId="7" xfId="0" applyNumberFormat="1" applyFont="1" applyFill="1" applyBorder="1" applyAlignment="1"/>
    <xf numFmtId="3" fontId="17" fillId="2" borderId="6" xfId="0" applyNumberFormat="1" applyFont="1" applyFill="1" applyBorder="1" applyAlignment="1">
      <alignment vertical="center"/>
    </xf>
    <xf numFmtId="3" fontId="16" fillId="0" borderId="7" xfId="0" applyNumberFormat="1" applyFont="1" applyFill="1" applyBorder="1" applyAlignment="1">
      <alignment vertical="center"/>
    </xf>
    <xf numFmtId="0" fontId="21" fillId="0" borderId="0" xfId="0" applyFont="1" applyFill="1" applyBorder="1" applyAlignment="1">
      <alignment horizontal="left"/>
    </xf>
    <xf numFmtId="3" fontId="16" fillId="2" borderId="6" xfId="0" applyNumberFormat="1" applyFont="1" applyFill="1" applyBorder="1" applyAlignment="1">
      <alignment vertical="center"/>
    </xf>
    <xf numFmtId="0" fontId="18" fillId="0" borderId="6" xfId="0" applyFont="1" applyBorder="1" applyAlignment="1">
      <alignment wrapText="1"/>
    </xf>
    <xf numFmtId="0" fontId="16" fillId="0" borderId="10" xfId="0" applyFont="1" applyFill="1" applyBorder="1" applyAlignment="1">
      <alignment horizontal="left" indent="2"/>
    </xf>
    <xf numFmtId="3" fontId="14" fillId="0" borderId="10" xfId="0" applyNumberFormat="1" applyFont="1" applyFill="1" applyBorder="1" applyAlignment="1">
      <alignment vertical="center"/>
    </xf>
    <xf numFmtId="3" fontId="15" fillId="0" borderId="25" xfId="0" applyNumberFormat="1" applyFont="1" applyFill="1" applyBorder="1" applyAlignment="1">
      <alignment vertical="center"/>
    </xf>
    <xf numFmtId="0" fontId="18" fillId="0" borderId="6" xfId="0" applyFont="1" applyBorder="1" applyAlignment="1">
      <alignment horizontal="left" wrapText="1"/>
    </xf>
    <xf numFmtId="0" fontId="16" fillId="2" borderId="23" xfId="0" applyFont="1" applyFill="1" applyBorder="1" applyAlignment="1">
      <alignment horizontal="left" vertical="center" wrapText="1" indent="1"/>
    </xf>
    <xf numFmtId="0" fontId="16" fillId="0" borderId="23" xfId="0" applyFont="1" applyFill="1" applyBorder="1" applyAlignment="1">
      <alignment horizontal="left" indent="2"/>
    </xf>
    <xf numFmtId="0" fontId="16" fillId="2" borderId="6" xfId="0" applyFont="1" applyFill="1" applyBorder="1" applyAlignment="1">
      <alignment horizontal="left" vertical="center" wrapText="1"/>
    </xf>
    <xf numFmtId="0" fontId="18" fillId="0" borderId="0" xfId="0" applyNumberFormat="1" applyFont="1"/>
    <xf numFmtId="0" fontId="14" fillId="0" borderId="6" xfId="0" applyFont="1" applyFill="1" applyBorder="1" applyAlignment="1">
      <alignment horizontal="left" vertical="top" wrapText="1"/>
    </xf>
    <xf numFmtId="0" fontId="14" fillId="0" borderId="6"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21" fillId="0" borderId="0" xfId="0" applyFont="1" applyFill="1" applyAlignment="1">
      <alignment horizontal="left" vertical="top" wrapText="1"/>
    </xf>
    <xf numFmtId="0" fontId="21" fillId="0" borderId="0" xfId="0" applyFont="1" applyFill="1" applyBorder="1" applyAlignment="1">
      <alignment horizontal="left" wrapText="1"/>
    </xf>
    <xf numFmtId="0" fontId="21" fillId="4" borderId="0" xfId="0" applyFont="1" applyFill="1" applyAlignment="1">
      <alignment horizontal="left" vertical="top" wrapText="1"/>
    </xf>
    <xf numFmtId="3" fontId="18" fillId="0" borderId="21" xfId="0" applyNumberFormat="1" applyFont="1" applyFill="1" applyBorder="1" applyAlignment="1">
      <alignment horizontal="center" vertical="center"/>
    </xf>
    <xf numFmtId="3" fontId="18" fillId="0" borderId="22" xfId="0" applyNumberFormat="1" applyFont="1" applyFill="1" applyBorder="1" applyAlignment="1">
      <alignment horizontal="center" vertical="center"/>
    </xf>
    <xf numFmtId="3" fontId="18" fillId="0" borderId="23"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17" fillId="0" borderId="5" xfId="0" applyNumberFormat="1" applyFont="1" applyFill="1" applyBorder="1" applyAlignment="1">
      <alignment horizontal="center" vertical="center"/>
    </xf>
    <xf numFmtId="0" fontId="24" fillId="0" borderId="6"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2" borderId="6" xfId="0" applyFont="1" applyFill="1" applyBorder="1" applyAlignment="1">
      <alignment horizontal="left" vertical="center" wrapText="1"/>
    </xf>
    <xf numFmtId="0" fontId="14" fillId="0" borderId="6" xfId="0" applyFont="1" applyFill="1" applyBorder="1" applyAlignment="1">
      <alignment horizontal="left" wrapText="1"/>
    </xf>
    <xf numFmtId="0" fontId="2" fillId="0" borderId="0" xfId="0" applyFont="1" applyFill="1" applyAlignment="1">
      <alignment vertical="top"/>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workbookViewId="0">
      <selection activeCell="O18" sqref="O18"/>
    </sheetView>
  </sheetViews>
  <sheetFormatPr baseColWidth="10" defaultColWidth="11.44140625" defaultRowHeight="13.2" x14ac:dyDescent="0.25"/>
  <cols>
    <col min="1" max="1" width="18.109375" style="1" customWidth="1"/>
    <col min="2" max="2" width="37.88671875" style="1" customWidth="1"/>
    <col min="3" max="3" width="8.6640625" style="1" customWidth="1"/>
    <col min="4" max="4" width="9.6640625" style="1" bestFit="1" customWidth="1"/>
    <col min="5" max="5" width="10.109375" style="1" bestFit="1" customWidth="1"/>
    <col min="6" max="6" width="7.88671875" style="1" bestFit="1" customWidth="1"/>
    <col min="7" max="7" width="10" style="1" bestFit="1" customWidth="1"/>
    <col min="8" max="8" width="9.77734375" style="1" bestFit="1" customWidth="1"/>
    <col min="9" max="9" width="7" style="1" bestFit="1" customWidth="1"/>
    <col min="10" max="10" width="8.109375" style="1" bestFit="1" customWidth="1"/>
    <col min="11" max="11" width="6.88671875" style="1" bestFit="1" customWidth="1"/>
    <col min="12" max="12" width="8.21875" style="1" bestFit="1" customWidth="1"/>
    <col min="13" max="13" width="2.21875" style="1" customWidth="1"/>
    <col min="14" max="16384" width="11.44140625" style="1"/>
  </cols>
  <sheetData>
    <row r="1" spans="1:13" ht="18" x14ac:dyDescent="0.25">
      <c r="A1" s="2" t="s">
        <v>0</v>
      </c>
      <c r="K1" s="3" t="s">
        <v>97</v>
      </c>
    </row>
    <row r="2" spans="1:13" ht="18" x14ac:dyDescent="0.25">
      <c r="A2" s="2" t="s">
        <v>1</v>
      </c>
      <c r="L2" s="3"/>
    </row>
    <row r="3" spans="1:13" x14ac:dyDescent="0.25">
      <c r="B3" s="4"/>
      <c r="C3" s="4"/>
      <c r="D3" s="4"/>
      <c r="E3" s="4"/>
      <c r="F3" s="4"/>
      <c r="G3" s="4"/>
      <c r="H3" s="4"/>
      <c r="I3" s="4"/>
      <c r="J3" s="4"/>
      <c r="K3" s="4"/>
      <c r="L3" s="5"/>
    </row>
    <row r="4" spans="1:13" s="6" customFormat="1" ht="30.6" x14ac:dyDescent="0.55000000000000004">
      <c r="A4" s="7" t="s">
        <v>80</v>
      </c>
      <c r="B4" s="8"/>
      <c r="C4" s="8"/>
      <c r="D4" s="8"/>
      <c r="E4" s="8"/>
      <c r="F4" s="8"/>
      <c r="G4" s="8"/>
      <c r="H4" s="9"/>
      <c r="I4" s="10"/>
      <c r="J4" s="10"/>
      <c r="K4" s="10"/>
      <c r="L4" s="11"/>
    </row>
    <row r="5" spans="1:13" ht="9" customHeight="1" thickBot="1" x14ac:dyDescent="0.3">
      <c r="A5" s="12"/>
    </row>
    <row r="6" spans="1:13" s="13" customFormat="1" ht="14.4" customHeight="1" x14ac:dyDescent="0.25">
      <c r="A6" s="127">
        <v>2019</v>
      </c>
      <c r="B6" s="129" t="s">
        <v>2</v>
      </c>
      <c r="C6" s="135" t="s">
        <v>3</v>
      </c>
      <c r="D6" s="136"/>
      <c r="E6" s="136"/>
      <c r="F6" s="136"/>
      <c r="G6" s="136"/>
      <c r="H6" s="136"/>
      <c r="I6" s="136"/>
      <c r="J6" s="136"/>
      <c r="K6" s="137"/>
      <c r="L6" s="131" t="s">
        <v>4</v>
      </c>
    </row>
    <row r="7" spans="1:13" s="13" customFormat="1" ht="14.4" thickBot="1" x14ac:dyDescent="0.3">
      <c r="A7" s="128"/>
      <c r="B7" s="130"/>
      <c r="C7" s="72" t="s">
        <v>5</v>
      </c>
      <c r="D7" s="72" t="s">
        <v>6</v>
      </c>
      <c r="E7" s="72" t="s">
        <v>7</v>
      </c>
      <c r="F7" s="72" t="s">
        <v>8</v>
      </c>
      <c r="G7" s="72" t="s">
        <v>9</v>
      </c>
      <c r="H7" s="72" t="s">
        <v>10</v>
      </c>
      <c r="I7" s="72" t="s">
        <v>11</v>
      </c>
      <c r="J7" s="72" t="s">
        <v>12</v>
      </c>
      <c r="K7" s="72" t="s">
        <v>62</v>
      </c>
      <c r="L7" s="132"/>
    </row>
    <row r="8" spans="1:13" s="17" customFormat="1" ht="13.8" x14ac:dyDescent="0.25">
      <c r="A8" s="133" t="s">
        <v>13</v>
      </c>
      <c r="B8" s="73" t="s">
        <v>14</v>
      </c>
      <c r="C8" s="74">
        <v>50</v>
      </c>
      <c r="D8" s="74">
        <v>28</v>
      </c>
      <c r="E8" s="74">
        <v>11</v>
      </c>
      <c r="F8" s="74">
        <v>7</v>
      </c>
      <c r="G8" s="74"/>
      <c r="H8" s="74"/>
      <c r="I8" s="74"/>
      <c r="J8" s="74"/>
      <c r="K8" s="74">
        <v>6</v>
      </c>
      <c r="L8" s="75">
        <f>SUM(C8:K8)</f>
        <v>102</v>
      </c>
    </row>
    <row r="9" spans="1:13" s="17" customFormat="1" ht="13.8" x14ac:dyDescent="0.25">
      <c r="A9" s="124"/>
      <c r="B9" s="14" t="s">
        <v>15</v>
      </c>
      <c r="C9" s="19">
        <f>SUM(C10:C13)</f>
        <v>215</v>
      </c>
      <c r="D9" s="19">
        <f>SUM(D10:D13)</f>
        <v>91</v>
      </c>
      <c r="E9" s="19">
        <f>SUM(E10:E13)</f>
        <v>43</v>
      </c>
      <c r="F9" s="19">
        <f>SUM(F10:F13)</f>
        <v>11</v>
      </c>
      <c r="G9" s="19"/>
      <c r="H9" s="19">
        <f>SUM(H10:H13)</f>
        <v>3</v>
      </c>
      <c r="I9" s="19">
        <f>SUM(I10:I13)</f>
        <v>3</v>
      </c>
      <c r="J9" s="19"/>
      <c r="K9" s="19"/>
      <c r="L9" s="16">
        <f>SUM(C9:K9)</f>
        <v>366</v>
      </c>
    </row>
    <row r="10" spans="1:13" s="17" customFormat="1" ht="13.8" x14ac:dyDescent="0.25">
      <c r="A10" s="124"/>
      <c r="B10" s="18" t="s">
        <v>16</v>
      </c>
      <c r="C10" s="15">
        <v>36</v>
      </c>
      <c r="D10" s="15">
        <v>31</v>
      </c>
      <c r="E10" s="15">
        <v>19</v>
      </c>
      <c r="F10" s="15">
        <v>1</v>
      </c>
      <c r="G10" s="15"/>
      <c r="H10" s="15">
        <v>1</v>
      </c>
      <c r="I10" s="19"/>
      <c r="J10" s="15"/>
      <c r="K10" s="15"/>
      <c r="L10" s="16">
        <f t="shared" ref="L10:L13" si="0">SUM(C10:K10)</f>
        <v>88</v>
      </c>
    </row>
    <row r="11" spans="1:13" s="17" customFormat="1" ht="13.8" x14ac:dyDescent="0.25">
      <c r="A11" s="124"/>
      <c r="B11" s="20" t="s">
        <v>17</v>
      </c>
      <c r="C11" s="15">
        <v>40</v>
      </c>
      <c r="D11" s="15"/>
      <c r="E11" s="15"/>
      <c r="F11" s="15"/>
      <c r="G11" s="15"/>
      <c r="H11" s="15"/>
      <c r="I11" s="15"/>
      <c r="J11" s="15"/>
      <c r="K11" s="15"/>
      <c r="L11" s="16">
        <f t="shared" si="0"/>
        <v>40</v>
      </c>
    </row>
    <row r="12" spans="1:13" s="17" customFormat="1" ht="13.8" x14ac:dyDescent="0.25">
      <c r="A12" s="124"/>
      <c r="B12" s="21" t="s">
        <v>18</v>
      </c>
      <c r="C12" s="15">
        <v>101</v>
      </c>
      <c r="D12" s="15">
        <v>41</v>
      </c>
      <c r="E12" s="15">
        <v>17</v>
      </c>
      <c r="F12" s="15">
        <v>7</v>
      </c>
      <c r="G12" s="15"/>
      <c r="H12" s="15">
        <v>1</v>
      </c>
      <c r="I12" s="15">
        <v>2</v>
      </c>
      <c r="J12" s="15"/>
      <c r="K12" s="15"/>
      <c r="L12" s="16">
        <f t="shared" si="0"/>
        <v>169</v>
      </c>
    </row>
    <row r="13" spans="1:13" s="17" customFormat="1" ht="13.8" x14ac:dyDescent="0.25">
      <c r="A13" s="124"/>
      <c r="B13" s="18" t="s">
        <v>19</v>
      </c>
      <c r="C13" s="15">
        <v>38</v>
      </c>
      <c r="D13" s="15">
        <v>19</v>
      </c>
      <c r="E13" s="15">
        <v>7</v>
      </c>
      <c r="F13" s="15">
        <v>3</v>
      </c>
      <c r="G13" s="15"/>
      <c r="H13" s="15">
        <v>1</v>
      </c>
      <c r="I13" s="15">
        <v>1</v>
      </c>
      <c r="J13" s="15"/>
      <c r="K13" s="15"/>
      <c r="L13" s="16">
        <f t="shared" si="0"/>
        <v>69</v>
      </c>
    </row>
    <row r="14" spans="1:13" s="17" customFormat="1" ht="14.4" thickBot="1" x14ac:dyDescent="0.3">
      <c r="A14" s="134"/>
      <c r="B14" s="79" t="s">
        <v>20</v>
      </c>
      <c r="C14" s="80">
        <f>+C9+C8</f>
        <v>265</v>
      </c>
      <c r="D14" s="80">
        <f>+D9+D8</f>
        <v>119</v>
      </c>
      <c r="E14" s="80">
        <f>+E9+E8</f>
        <v>54</v>
      </c>
      <c r="F14" s="80">
        <f>+F9+F8</f>
        <v>18</v>
      </c>
      <c r="G14" s="80"/>
      <c r="H14" s="80">
        <v>3</v>
      </c>
      <c r="I14" s="80">
        <f>+I9+I8</f>
        <v>3</v>
      </c>
      <c r="J14" s="80"/>
      <c r="K14" s="80"/>
      <c r="L14" s="81">
        <f>+L8+L9</f>
        <v>468</v>
      </c>
      <c r="M14" s="13"/>
    </row>
    <row r="15" spans="1:13" s="17" customFormat="1" ht="13.8" customHeight="1" x14ac:dyDescent="0.25">
      <c r="A15" s="138" t="s">
        <v>22</v>
      </c>
      <c r="B15" s="104" t="s">
        <v>85</v>
      </c>
      <c r="C15" s="105">
        <f>+C17+C18</f>
        <v>49</v>
      </c>
      <c r="D15" s="105">
        <f t="shared" ref="D15:F15" si="1">+D17+D18</f>
        <v>25</v>
      </c>
      <c r="E15" s="105">
        <f t="shared" si="1"/>
        <v>11</v>
      </c>
      <c r="F15" s="105">
        <f t="shared" si="1"/>
        <v>7</v>
      </c>
      <c r="G15" s="105"/>
      <c r="H15" s="105"/>
      <c r="I15" s="105"/>
      <c r="J15" s="105"/>
      <c r="K15" s="105"/>
      <c r="L15" s="106">
        <f t="shared" ref="L15:L39" si="2">SUM(C15:K15)</f>
        <v>92</v>
      </c>
      <c r="M15" s="26"/>
    </row>
    <row r="16" spans="1:13" s="17" customFormat="1" ht="14.4" customHeight="1" x14ac:dyDescent="0.25">
      <c r="A16" s="139"/>
      <c r="B16" s="21" t="s">
        <v>23</v>
      </c>
      <c r="C16" s="27"/>
      <c r="D16" s="27"/>
      <c r="E16" s="27"/>
      <c r="F16" s="27"/>
      <c r="G16" s="27"/>
      <c r="H16" s="27"/>
      <c r="I16" s="27"/>
      <c r="J16" s="27"/>
      <c r="K16" s="27"/>
      <c r="L16" s="16">
        <f t="shared" si="2"/>
        <v>0</v>
      </c>
      <c r="M16" s="28"/>
    </row>
    <row r="17" spans="1:13" s="17" customFormat="1" ht="14.4" customHeight="1" x14ac:dyDescent="0.25">
      <c r="A17" s="139"/>
      <c r="B17" s="21" t="s">
        <v>24</v>
      </c>
      <c r="C17" s="27">
        <v>36</v>
      </c>
      <c r="D17" s="27">
        <v>18</v>
      </c>
      <c r="E17" s="27">
        <v>9</v>
      </c>
      <c r="F17" s="27">
        <v>5</v>
      </c>
      <c r="G17" s="27"/>
      <c r="H17" s="27"/>
      <c r="I17" s="27"/>
      <c r="J17" s="27"/>
      <c r="K17" s="27"/>
      <c r="L17" s="16">
        <f t="shared" si="2"/>
        <v>68</v>
      </c>
      <c r="M17" s="26"/>
    </row>
    <row r="18" spans="1:13" s="17" customFormat="1" ht="14.4" customHeight="1" x14ac:dyDescent="0.25">
      <c r="A18" s="139"/>
      <c r="B18" s="29" t="s">
        <v>25</v>
      </c>
      <c r="C18" s="27">
        <v>13</v>
      </c>
      <c r="D18" s="27">
        <v>7</v>
      </c>
      <c r="E18" s="27">
        <v>2</v>
      </c>
      <c r="F18" s="27">
        <v>2</v>
      </c>
      <c r="G18" s="27"/>
      <c r="H18" s="27"/>
      <c r="I18" s="27"/>
      <c r="J18" s="27"/>
      <c r="K18" s="27"/>
      <c r="L18" s="16">
        <f t="shared" si="2"/>
        <v>24</v>
      </c>
      <c r="M18" s="26"/>
    </row>
    <row r="19" spans="1:13" s="17" customFormat="1" ht="14.4" customHeight="1" x14ac:dyDescent="0.25">
      <c r="A19" s="139"/>
      <c r="B19" s="29" t="s">
        <v>26</v>
      </c>
      <c r="C19" s="27">
        <v>1</v>
      </c>
      <c r="D19" s="27">
        <v>2</v>
      </c>
      <c r="E19" s="27"/>
      <c r="F19" s="27"/>
      <c r="G19" s="27"/>
      <c r="H19" s="27"/>
      <c r="I19" s="27"/>
      <c r="J19" s="27"/>
      <c r="K19" s="27">
        <v>6</v>
      </c>
      <c r="L19" s="16">
        <f t="shared" si="2"/>
        <v>9</v>
      </c>
      <c r="M19" s="26"/>
    </row>
    <row r="20" spans="1:13" s="17" customFormat="1" ht="18" customHeight="1" x14ac:dyDescent="0.25">
      <c r="A20" s="139"/>
      <c r="B20" s="65" t="s">
        <v>27</v>
      </c>
      <c r="C20" s="30">
        <v>11</v>
      </c>
      <c r="D20" s="30">
        <v>4</v>
      </c>
      <c r="E20" s="30">
        <v>2</v>
      </c>
      <c r="F20" s="30">
        <v>1</v>
      </c>
      <c r="G20" s="30"/>
      <c r="H20" s="30"/>
      <c r="I20" s="30"/>
      <c r="J20" s="30"/>
      <c r="K20" s="30"/>
      <c r="L20" s="16">
        <f t="shared" si="2"/>
        <v>18</v>
      </c>
      <c r="M20" s="26"/>
    </row>
    <row r="21" spans="1:13" s="17" customFormat="1" ht="14.4" customHeight="1" x14ac:dyDescent="0.25">
      <c r="A21" s="139"/>
      <c r="B21" s="65" t="s">
        <v>28</v>
      </c>
      <c r="C21" s="30">
        <v>17</v>
      </c>
      <c r="D21" s="30">
        <v>6</v>
      </c>
      <c r="E21" s="30">
        <v>4</v>
      </c>
      <c r="F21" s="30">
        <v>2</v>
      </c>
      <c r="G21" s="30"/>
      <c r="H21" s="30"/>
      <c r="I21" s="30"/>
      <c r="J21" s="30"/>
      <c r="K21" s="30"/>
      <c r="L21" s="16">
        <f t="shared" si="2"/>
        <v>29</v>
      </c>
      <c r="M21" s="28"/>
    </row>
    <row r="22" spans="1:13" s="17" customFormat="1" ht="14.4" customHeight="1" x14ac:dyDescent="0.25">
      <c r="A22" s="139"/>
      <c r="B22" s="83" t="s">
        <v>86</v>
      </c>
      <c r="C22" s="84">
        <f>SUM(C23:C25)</f>
        <v>40</v>
      </c>
      <c r="D22" s="84">
        <f t="shared" ref="D22:F22" si="3">SUM(D23:D25)</f>
        <v>17</v>
      </c>
      <c r="E22" s="84">
        <f t="shared" si="3"/>
        <v>5</v>
      </c>
      <c r="F22" s="84">
        <f t="shared" si="3"/>
        <v>2</v>
      </c>
      <c r="G22" s="84"/>
      <c r="H22" s="84">
        <f>SUM(H23:H25)</f>
        <v>1</v>
      </c>
      <c r="I22" s="84"/>
      <c r="J22" s="84"/>
      <c r="K22" s="84"/>
      <c r="L22" s="107">
        <f t="shared" si="2"/>
        <v>65</v>
      </c>
      <c r="M22" s="26"/>
    </row>
    <row r="23" spans="1:13" s="17" customFormat="1" ht="14.4" customHeight="1" x14ac:dyDescent="0.25">
      <c r="A23" s="139"/>
      <c r="B23" s="21" t="s">
        <v>17</v>
      </c>
      <c r="C23" s="30">
        <v>2</v>
      </c>
      <c r="D23" s="30"/>
      <c r="E23" s="30"/>
      <c r="F23" s="30"/>
      <c r="G23" s="30"/>
      <c r="H23" s="30"/>
      <c r="I23" s="30"/>
      <c r="J23" s="30"/>
      <c r="K23" s="30"/>
      <c r="L23" s="31">
        <f t="shared" ref="L23" si="4">SUM(C23:K23)</f>
        <v>2</v>
      </c>
      <c r="M23" s="26"/>
    </row>
    <row r="24" spans="1:13" s="17" customFormat="1" ht="14.4" customHeight="1" x14ac:dyDescent="0.25">
      <c r="A24" s="139"/>
      <c r="B24" s="21" t="s">
        <v>18</v>
      </c>
      <c r="C24" s="30">
        <v>28</v>
      </c>
      <c r="D24" s="30">
        <v>11</v>
      </c>
      <c r="E24" s="30">
        <v>4</v>
      </c>
      <c r="F24" s="30">
        <v>1</v>
      </c>
      <c r="G24" s="30"/>
      <c r="H24" s="30">
        <v>1</v>
      </c>
      <c r="I24" s="30"/>
      <c r="J24" s="30"/>
      <c r="K24" s="30"/>
      <c r="L24" s="31">
        <f t="shared" si="2"/>
        <v>45</v>
      </c>
      <c r="M24" s="26"/>
    </row>
    <row r="25" spans="1:13" s="17" customFormat="1" ht="14.4" customHeight="1" x14ac:dyDescent="0.25">
      <c r="A25" s="139"/>
      <c r="B25" s="21" t="s">
        <v>29</v>
      </c>
      <c r="C25" s="30">
        <v>10</v>
      </c>
      <c r="D25" s="30">
        <v>6</v>
      </c>
      <c r="E25" s="30">
        <v>1</v>
      </c>
      <c r="F25" s="30">
        <v>1</v>
      </c>
      <c r="G25" s="30"/>
      <c r="H25" s="30"/>
      <c r="I25" s="30"/>
      <c r="J25" s="30"/>
      <c r="K25" s="30"/>
      <c r="L25" s="31">
        <f t="shared" si="2"/>
        <v>18</v>
      </c>
      <c r="M25" s="26"/>
    </row>
    <row r="26" spans="1:13" s="17" customFormat="1" ht="13.8" x14ac:dyDescent="0.25">
      <c r="A26" s="139"/>
      <c r="B26" s="85" t="s">
        <v>96</v>
      </c>
      <c r="C26" s="102"/>
      <c r="D26" s="102">
        <f>+D27</f>
        <v>1</v>
      </c>
      <c r="E26" s="102"/>
      <c r="F26" s="102"/>
      <c r="G26" s="102"/>
      <c r="H26" s="102"/>
      <c r="I26" s="102"/>
      <c r="J26" s="102"/>
      <c r="K26" s="102"/>
      <c r="L26" s="103">
        <f t="shared" si="2"/>
        <v>1</v>
      </c>
      <c r="M26" s="26"/>
    </row>
    <row r="27" spans="1:13" s="17" customFormat="1" ht="13.8" x14ac:dyDescent="0.25">
      <c r="A27" s="139"/>
      <c r="B27" s="29" t="s">
        <v>18</v>
      </c>
      <c r="C27" s="30"/>
      <c r="D27" s="30">
        <v>1</v>
      </c>
      <c r="E27" s="30"/>
      <c r="F27" s="30"/>
      <c r="G27" s="30"/>
      <c r="H27" s="30"/>
      <c r="I27" s="30"/>
      <c r="J27" s="30"/>
      <c r="K27" s="30"/>
      <c r="L27" s="109">
        <f t="shared" si="2"/>
        <v>1</v>
      </c>
      <c r="M27" s="26"/>
    </row>
    <row r="28" spans="1:13" s="17" customFormat="1" ht="14.4" customHeight="1" x14ac:dyDescent="0.25">
      <c r="A28" s="139"/>
      <c r="B28" s="88" t="s">
        <v>25</v>
      </c>
      <c r="C28" s="108">
        <f>+C29</f>
        <v>2</v>
      </c>
      <c r="D28" s="102">
        <f>+D29</f>
        <v>2</v>
      </c>
      <c r="E28" s="102"/>
      <c r="F28" s="102"/>
      <c r="G28" s="102"/>
      <c r="H28" s="102"/>
      <c r="I28" s="102"/>
      <c r="J28" s="102"/>
      <c r="K28" s="102"/>
      <c r="L28" s="103">
        <f t="shared" si="2"/>
        <v>4</v>
      </c>
      <c r="M28" s="26"/>
    </row>
    <row r="29" spans="1:13" s="17" customFormat="1" ht="13.8" x14ac:dyDescent="0.25">
      <c r="A29" s="139"/>
      <c r="B29" s="29" t="s">
        <v>18</v>
      </c>
      <c r="C29" s="30">
        <v>2</v>
      </c>
      <c r="D29" s="30">
        <v>2</v>
      </c>
      <c r="E29" s="30"/>
      <c r="F29" s="30"/>
      <c r="G29" s="30"/>
      <c r="H29" s="30"/>
      <c r="I29" s="30"/>
      <c r="J29" s="30"/>
      <c r="K29" s="30"/>
      <c r="L29" s="109">
        <f t="shared" si="2"/>
        <v>4</v>
      </c>
      <c r="M29" s="26"/>
    </row>
    <row r="30" spans="1:13" s="17" customFormat="1" ht="13.8" customHeight="1" x14ac:dyDescent="0.25">
      <c r="A30" s="139"/>
      <c r="B30" s="117" t="s">
        <v>87</v>
      </c>
      <c r="C30" s="111">
        <f>SUM(C31:C32)</f>
        <v>10</v>
      </c>
      <c r="D30" s="111"/>
      <c r="E30" s="111">
        <f>SUM(E31:E32)</f>
        <v>2</v>
      </c>
      <c r="F30" s="111"/>
      <c r="G30" s="111"/>
      <c r="H30" s="111"/>
      <c r="I30" s="111"/>
      <c r="J30" s="111"/>
      <c r="K30" s="111"/>
      <c r="L30" s="103">
        <f t="shared" si="2"/>
        <v>12</v>
      </c>
      <c r="M30" s="26"/>
    </row>
    <row r="31" spans="1:13" s="17" customFormat="1" ht="13.8" x14ac:dyDescent="0.25">
      <c r="A31" s="139"/>
      <c r="B31" s="118" t="s">
        <v>18</v>
      </c>
      <c r="C31" s="30">
        <v>1</v>
      </c>
      <c r="D31" s="30"/>
      <c r="E31" s="30"/>
      <c r="F31" s="30"/>
      <c r="G31" s="30"/>
      <c r="H31" s="30"/>
      <c r="I31" s="30"/>
      <c r="J31" s="30"/>
      <c r="K31" s="30"/>
      <c r="L31" s="31">
        <f t="shared" si="2"/>
        <v>1</v>
      </c>
      <c r="M31" s="26"/>
    </row>
    <row r="32" spans="1:13" s="17" customFormat="1" ht="13.8" x14ac:dyDescent="0.25">
      <c r="A32" s="139"/>
      <c r="B32" s="118" t="s">
        <v>17</v>
      </c>
      <c r="C32" s="30">
        <v>9</v>
      </c>
      <c r="D32" s="30"/>
      <c r="E32" s="30">
        <v>2</v>
      </c>
      <c r="F32" s="30"/>
      <c r="G32" s="30"/>
      <c r="H32" s="30"/>
      <c r="I32" s="30"/>
      <c r="J32" s="30"/>
      <c r="K32" s="30"/>
      <c r="L32" s="31">
        <f t="shared" si="2"/>
        <v>11</v>
      </c>
      <c r="M32" s="26"/>
    </row>
    <row r="33" spans="1:13" s="17" customFormat="1" ht="13.8" x14ac:dyDescent="0.25">
      <c r="A33" s="139"/>
      <c r="B33" s="117" t="s">
        <v>88</v>
      </c>
      <c r="C33" s="111">
        <f>SUM(C34:C35)</f>
        <v>8</v>
      </c>
      <c r="D33" s="111">
        <f>SUM(D34:D35)</f>
        <v>1</v>
      </c>
      <c r="E33" s="111"/>
      <c r="F33" s="111"/>
      <c r="G33" s="111"/>
      <c r="H33" s="111"/>
      <c r="I33" s="111"/>
      <c r="J33" s="111"/>
      <c r="K33" s="111"/>
      <c r="L33" s="103">
        <f t="shared" si="2"/>
        <v>9</v>
      </c>
      <c r="M33" s="26"/>
    </row>
    <row r="34" spans="1:13" s="17" customFormat="1" ht="13.8" x14ac:dyDescent="0.25">
      <c r="A34" s="139"/>
      <c r="B34" s="21" t="s">
        <v>18</v>
      </c>
      <c r="C34" s="30">
        <v>6</v>
      </c>
      <c r="D34" s="30">
        <v>1</v>
      </c>
      <c r="E34" s="30"/>
      <c r="F34" s="30"/>
      <c r="G34" s="30"/>
      <c r="H34" s="30"/>
      <c r="I34" s="30"/>
      <c r="J34" s="30"/>
      <c r="K34" s="30"/>
      <c r="L34" s="31">
        <f t="shared" si="2"/>
        <v>7</v>
      </c>
      <c r="M34" s="26"/>
    </row>
    <row r="35" spans="1:13" s="17" customFormat="1" ht="13.8" x14ac:dyDescent="0.25">
      <c r="A35" s="139"/>
      <c r="B35" s="21" t="s">
        <v>29</v>
      </c>
      <c r="C35" s="30">
        <v>2</v>
      </c>
      <c r="D35" s="30"/>
      <c r="E35" s="30"/>
      <c r="F35" s="30"/>
      <c r="G35" s="30"/>
      <c r="H35" s="30"/>
      <c r="I35" s="30"/>
      <c r="J35" s="30"/>
      <c r="K35" s="30"/>
      <c r="L35" s="31">
        <f t="shared" si="2"/>
        <v>2</v>
      </c>
      <c r="M35" s="26"/>
    </row>
    <row r="36" spans="1:13" s="17" customFormat="1" ht="13.8" x14ac:dyDescent="0.25">
      <c r="A36" s="139"/>
      <c r="B36" s="117" t="s">
        <v>89</v>
      </c>
      <c r="C36" s="111">
        <f>SUM(C37:C39)</f>
        <v>25</v>
      </c>
      <c r="D36" s="111">
        <f t="shared" ref="D36:F36" si="5">SUM(D37:D39)</f>
        <v>18</v>
      </c>
      <c r="E36" s="111">
        <f t="shared" si="5"/>
        <v>12</v>
      </c>
      <c r="F36" s="111">
        <f t="shared" si="5"/>
        <v>3</v>
      </c>
      <c r="G36" s="111"/>
      <c r="H36" s="111">
        <f t="shared" ref="H36:I36" si="6">SUM(H37:H39)</f>
        <v>1</v>
      </c>
      <c r="I36" s="111">
        <f t="shared" si="6"/>
        <v>2</v>
      </c>
      <c r="J36" s="111"/>
      <c r="K36" s="111"/>
      <c r="L36" s="103">
        <f t="shared" si="2"/>
        <v>61</v>
      </c>
      <c r="M36" s="26"/>
    </row>
    <row r="37" spans="1:13" s="17" customFormat="1" ht="13.8" x14ac:dyDescent="0.25">
      <c r="A37" s="139"/>
      <c r="B37" s="20" t="s">
        <v>17</v>
      </c>
      <c r="C37" s="30">
        <v>3</v>
      </c>
      <c r="D37" s="30"/>
      <c r="E37" s="30"/>
      <c r="F37" s="30"/>
      <c r="G37" s="30"/>
      <c r="H37" s="30"/>
      <c r="I37" s="30"/>
      <c r="J37" s="32"/>
      <c r="K37" s="32"/>
      <c r="L37" s="31">
        <f t="shared" si="2"/>
        <v>3</v>
      </c>
      <c r="M37" s="26"/>
    </row>
    <row r="38" spans="1:13" s="17" customFormat="1" ht="13.8" x14ac:dyDescent="0.25">
      <c r="A38" s="139"/>
      <c r="B38" s="21" t="s">
        <v>18</v>
      </c>
      <c r="C38" s="30">
        <v>12</v>
      </c>
      <c r="D38" s="30">
        <v>12</v>
      </c>
      <c r="E38" s="30">
        <v>7</v>
      </c>
      <c r="F38" s="30">
        <v>2</v>
      </c>
      <c r="G38" s="30"/>
      <c r="H38" s="30"/>
      <c r="I38" s="30">
        <v>1</v>
      </c>
      <c r="J38" s="30"/>
      <c r="K38" s="30"/>
      <c r="L38" s="31">
        <f t="shared" si="2"/>
        <v>34</v>
      </c>
    </row>
    <row r="39" spans="1:13" s="17" customFormat="1" ht="13.8" x14ac:dyDescent="0.25">
      <c r="A39" s="139"/>
      <c r="B39" s="113" t="s">
        <v>29</v>
      </c>
      <c r="C39" s="114">
        <v>10</v>
      </c>
      <c r="D39" s="114">
        <v>6</v>
      </c>
      <c r="E39" s="114">
        <v>5</v>
      </c>
      <c r="F39" s="114">
        <v>1</v>
      </c>
      <c r="G39" s="114"/>
      <c r="H39" s="114">
        <v>1</v>
      </c>
      <c r="I39" s="114">
        <v>1</v>
      </c>
      <c r="J39" s="114"/>
      <c r="K39" s="114"/>
      <c r="L39" s="115">
        <f t="shared" si="2"/>
        <v>24</v>
      </c>
    </row>
    <row r="40" spans="1:13" s="17" customFormat="1" ht="18" customHeight="1" x14ac:dyDescent="0.25">
      <c r="A40" s="140"/>
      <c r="B40" s="119" t="s">
        <v>28</v>
      </c>
      <c r="C40" s="111">
        <f>SUM(C41:C43)</f>
        <v>4</v>
      </c>
      <c r="D40" s="111">
        <f t="shared" ref="D40" si="7">SUM(D41:D43)</f>
        <v>1</v>
      </c>
      <c r="E40" s="111">
        <f t="shared" ref="E40" si="8">SUM(E41:E43)</f>
        <v>1</v>
      </c>
      <c r="F40" s="111">
        <f t="shared" ref="F40" si="9">SUM(F41:F43)</f>
        <v>2</v>
      </c>
      <c r="G40" s="111"/>
      <c r="H40" s="111">
        <f t="shared" ref="H40" si="10">SUM(H41:H43)</f>
        <v>0</v>
      </c>
      <c r="I40" s="111">
        <f t="shared" ref="I40" si="11">SUM(I41:I43)</f>
        <v>0</v>
      </c>
      <c r="J40" s="111"/>
      <c r="K40" s="111"/>
      <c r="L40" s="53">
        <f t="shared" ref="L40" si="12">SUM(C40:K40)</f>
        <v>8</v>
      </c>
    </row>
    <row r="41" spans="1:13" s="17" customFormat="1" ht="27.6" x14ac:dyDescent="0.25">
      <c r="A41" s="124" t="s">
        <v>90</v>
      </c>
      <c r="B41" s="116" t="s">
        <v>91</v>
      </c>
      <c r="C41" s="38">
        <v>1</v>
      </c>
      <c r="D41" s="38">
        <v>1</v>
      </c>
      <c r="E41" s="38">
        <v>1</v>
      </c>
      <c r="F41" s="38">
        <v>2</v>
      </c>
      <c r="G41" s="38"/>
      <c r="H41" s="38"/>
      <c r="I41" s="38"/>
      <c r="J41" s="38"/>
      <c r="K41" s="38"/>
      <c r="L41" s="31">
        <f t="shared" ref="L41:L43" si="13">SUM(C41:K41)</f>
        <v>5</v>
      </c>
    </row>
    <row r="42" spans="1:13" s="17" customFormat="1" ht="13.8" x14ac:dyDescent="0.25">
      <c r="A42" s="124"/>
      <c r="B42" s="33" t="s">
        <v>30</v>
      </c>
      <c r="C42" s="34" t="s">
        <v>81</v>
      </c>
      <c r="D42" s="66" t="s">
        <v>82</v>
      </c>
      <c r="E42" s="34" t="s">
        <v>81</v>
      </c>
      <c r="F42" s="66" t="s">
        <v>83</v>
      </c>
      <c r="G42" s="35"/>
      <c r="H42" s="35"/>
      <c r="I42" s="35"/>
      <c r="J42" s="35"/>
      <c r="K42" s="35"/>
      <c r="L42" s="31">
        <f t="shared" si="13"/>
        <v>0</v>
      </c>
    </row>
    <row r="43" spans="1:13" s="17" customFormat="1" ht="27.6" x14ac:dyDescent="0.25">
      <c r="A43" s="124"/>
      <c r="B43" s="33" t="s">
        <v>31</v>
      </c>
      <c r="C43" s="36">
        <v>3</v>
      </c>
      <c r="D43" s="67"/>
      <c r="E43" s="67"/>
      <c r="F43" s="67"/>
      <c r="G43" s="35"/>
      <c r="H43" s="35"/>
      <c r="I43" s="35"/>
      <c r="J43" s="35"/>
      <c r="K43" s="35"/>
      <c r="L43" s="31">
        <f t="shared" si="13"/>
        <v>3</v>
      </c>
    </row>
    <row r="44" spans="1:13" s="17" customFormat="1" ht="13.8" x14ac:dyDescent="0.25">
      <c r="A44" s="124"/>
      <c r="B44" s="33" t="s">
        <v>30</v>
      </c>
      <c r="C44" s="37" t="s">
        <v>84</v>
      </c>
      <c r="D44" s="37"/>
      <c r="E44" s="37"/>
      <c r="F44" s="37"/>
      <c r="G44" s="67"/>
      <c r="H44" s="67"/>
      <c r="I44" s="67"/>
      <c r="J44" s="67"/>
      <c r="K44" s="67"/>
      <c r="L44" s="77"/>
    </row>
    <row r="45" spans="1:13" s="17" customFormat="1" ht="27.6" x14ac:dyDescent="0.25">
      <c r="A45" s="124"/>
      <c r="B45" s="112" t="s">
        <v>92</v>
      </c>
      <c r="C45" s="38">
        <v>11</v>
      </c>
      <c r="D45" s="38">
        <v>15</v>
      </c>
      <c r="E45" s="67"/>
      <c r="F45" s="38">
        <v>1</v>
      </c>
      <c r="G45" s="38"/>
      <c r="H45" s="38"/>
      <c r="I45" s="38"/>
      <c r="J45" s="38"/>
      <c r="K45" s="38"/>
      <c r="L45" s="39">
        <f t="shared" ref="L45" si="14">SUM(C45:K45)</f>
        <v>27</v>
      </c>
    </row>
    <row r="46" spans="1:13" s="13" customFormat="1" ht="15" customHeight="1" x14ac:dyDescent="0.25">
      <c r="A46" s="125" t="s">
        <v>57</v>
      </c>
      <c r="B46" s="76" t="s">
        <v>14</v>
      </c>
      <c r="C46" s="40">
        <v>5297</v>
      </c>
      <c r="D46" s="40">
        <v>2757</v>
      </c>
      <c r="E46" s="40">
        <v>1095</v>
      </c>
      <c r="F46" s="40">
        <v>525</v>
      </c>
      <c r="G46" s="40">
        <v>440</v>
      </c>
      <c r="H46" s="40">
        <v>220</v>
      </c>
      <c r="I46" s="40">
        <v>140</v>
      </c>
      <c r="J46" s="40">
        <v>400</v>
      </c>
      <c r="K46" s="40">
        <v>240</v>
      </c>
      <c r="L46" s="40">
        <f t="shared" ref="L46:L70" si="15">SUM(C46:K46)</f>
        <v>11114</v>
      </c>
    </row>
    <row r="47" spans="1:13" s="13" customFormat="1" ht="13.8" x14ac:dyDescent="0.25">
      <c r="A47" s="126"/>
      <c r="B47" s="68" t="s">
        <v>15</v>
      </c>
      <c r="C47" s="85">
        <f>SUM(C48:C51)</f>
        <v>4807</v>
      </c>
      <c r="D47" s="85">
        <f t="shared" ref="D47:K47" si="16">SUM(D48:D51)</f>
        <v>2877</v>
      </c>
      <c r="E47" s="85">
        <f t="shared" si="16"/>
        <v>1505</v>
      </c>
      <c r="F47" s="85">
        <f t="shared" si="16"/>
        <v>461</v>
      </c>
      <c r="G47" s="85">
        <f t="shared" si="16"/>
        <v>0</v>
      </c>
      <c r="H47" s="85">
        <f t="shared" si="16"/>
        <v>85</v>
      </c>
      <c r="I47" s="85">
        <f t="shared" si="16"/>
        <v>8</v>
      </c>
      <c r="J47" s="85">
        <f t="shared" si="16"/>
        <v>0</v>
      </c>
      <c r="K47" s="85">
        <f t="shared" si="16"/>
        <v>0</v>
      </c>
      <c r="L47" s="85">
        <f t="shared" si="15"/>
        <v>9743</v>
      </c>
    </row>
    <row r="48" spans="1:13" s="41" customFormat="1" ht="13.8" x14ac:dyDescent="0.25">
      <c r="A48" s="126"/>
      <c r="B48" s="51" t="s">
        <v>32</v>
      </c>
      <c r="C48" s="25">
        <v>1248</v>
      </c>
      <c r="D48" s="25">
        <v>1118</v>
      </c>
      <c r="E48" s="25">
        <v>740</v>
      </c>
      <c r="F48" s="25"/>
      <c r="G48" s="25"/>
      <c r="H48" s="25">
        <v>25</v>
      </c>
      <c r="I48" s="25"/>
      <c r="J48" s="25"/>
      <c r="K48" s="25"/>
      <c r="L48" s="15">
        <f t="shared" si="15"/>
        <v>3131</v>
      </c>
    </row>
    <row r="49" spans="1:12" s="13" customFormat="1" ht="13.8" x14ac:dyDescent="0.25">
      <c r="A49" s="126"/>
      <c r="B49" s="69" t="s">
        <v>17</v>
      </c>
      <c r="C49" s="25">
        <v>169</v>
      </c>
      <c r="D49" s="25"/>
      <c r="E49" s="25"/>
      <c r="F49" s="25"/>
      <c r="G49" s="25"/>
      <c r="H49" s="25"/>
      <c r="I49" s="25"/>
      <c r="J49" s="25"/>
      <c r="K49" s="25"/>
      <c r="L49" s="15">
        <f t="shared" si="15"/>
        <v>169</v>
      </c>
    </row>
    <row r="50" spans="1:12" s="13" customFormat="1" ht="13.8" x14ac:dyDescent="0.25">
      <c r="A50" s="126"/>
      <c r="B50" s="51" t="s">
        <v>18</v>
      </c>
      <c r="C50" s="25">
        <v>2799</v>
      </c>
      <c r="D50" s="25">
        <v>1448</v>
      </c>
      <c r="E50" s="25">
        <v>698</v>
      </c>
      <c r="F50" s="25">
        <v>417</v>
      </c>
      <c r="G50" s="25"/>
      <c r="H50" s="25">
        <v>50</v>
      </c>
      <c r="I50" s="25"/>
      <c r="J50" s="25"/>
      <c r="K50" s="25"/>
      <c r="L50" s="15">
        <f t="shared" si="15"/>
        <v>5412</v>
      </c>
    </row>
    <row r="51" spans="1:12" s="13" customFormat="1" ht="13.8" x14ac:dyDescent="0.25">
      <c r="A51" s="126"/>
      <c r="B51" s="51" t="s">
        <v>29</v>
      </c>
      <c r="C51" s="25">
        <v>591</v>
      </c>
      <c r="D51" s="25">
        <v>311</v>
      </c>
      <c r="E51" s="25">
        <v>67</v>
      </c>
      <c r="F51" s="25">
        <v>44</v>
      </c>
      <c r="G51" s="25"/>
      <c r="H51" s="25">
        <v>10</v>
      </c>
      <c r="I51" s="25">
        <v>8</v>
      </c>
      <c r="J51" s="25"/>
      <c r="K51" s="25"/>
      <c r="L51" s="15">
        <f t="shared" si="15"/>
        <v>1031</v>
      </c>
    </row>
    <row r="52" spans="1:12" s="13" customFormat="1" ht="13.8" x14ac:dyDescent="0.25">
      <c r="A52" s="126"/>
      <c r="B52" s="82" t="s">
        <v>20</v>
      </c>
      <c r="C52" s="83">
        <f>+C46+C47</f>
        <v>10104</v>
      </c>
      <c r="D52" s="83">
        <f t="shared" ref="D52:K52" si="17">+D46+D47</f>
        <v>5634</v>
      </c>
      <c r="E52" s="83">
        <f t="shared" si="17"/>
        <v>2600</v>
      </c>
      <c r="F52" s="83">
        <f t="shared" si="17"/>
        <v>986</v>
      </c>
      <c r="G52" s="83">
        <f t="shared" si="17"/>
        <v>440</v>
      </c>
      <c r="H52" s="83">
        <f t="shared" si="17"/>
        <v>305</v>
      </c>
      <c r="I52" s="83">
        <f t="shared" si="17"/>
        <v>148</v>
      </c>
      <c r="J52" s="83">
        <f t="shared" si="17"/>
        <v>400</v>
      </c>
      <c r="K52" s="83">
        <f t="shared" si="17"/>
        <v>240</v>
      </c>
      <c r="L52" s="84">
        <f t="shared" si="15"/>
        <v>20857</v>
      </c>
    </row>
    <row r="53" spans="1:12" s="13" customFormat="1" ht="14.4" customHeight="1" x14ac:dyDescent="0.25">
      <c r="A53" s="126" t="s">
        <v>58</v>
      </c>
      <c r="B53" s="14" t="s">
        <v>14</v>
      </c>
      <c r="C53" s="78">
        <v>80153</v>
      </c>
      <c r="D53" s="78">
        <v>13770</v>
      </c>
      <c r="E53" s="78">
        <v>4022</v>
      </c>
      <c r="F53" s="78">
        <v>1957</v>
      </c>
      <c r="G53" s="78">
        <v>3427</v>
      </c>
      <c r="H53" s="78">
        <v>1266</v>
      </c>
      <c r="I53" s="78">
        <v>347</v>
      </c>
      <c r="J53" s="78">
        <v>4505</v>
      </c>
      <c r="K53" s="78">
        <v>685</v>
      </c>
      <c r="L53" s="147">
        <f>SUM(C53:K54)</f>
        <v>115525</v>
      </c>
    </row>
    <row r="54" spans="1:12" s="13" customFormat="1" ht="14.4" customHeight="1" x14ac:dyDescent="0.25">
      <c r="A54" s="126"/>
      <c r="B54" s="14" t="s">
        <v>64</v>
      </c>
      <c r="C54" s="144">
        <v>5393</v>
      </c>
      <c r="D54" s="145"/>
      <c r="E54" s="145"/>
      <c r="F54" s="145"/>
      <c r="G54" s="145"/>
      <c r="H54" s="145"/>
      <c r="I54" s="145"/>
      <c r="J54" s="145"/>
      <c r="K54" s="146"/>
      <c r="L54" s="148"/>
    </row>
    <row r="55" spans="1:12" s="13" customFormat="1" ht="13.8" x14ac:dyDescent="0.25">
      <c r="A55" s="126"/>
      <c r="B55" s="43" t="s">
        <v>15</v>
      </c>
      <c r="C55" s="85">
        <f>SUM(C56:C59)</f>
        <v>9254</v>
      </c>
      <c r="D55" s="85">
        <f t="shared" ref="D55:I55" si="18">SUM(D56:D59)</f>
        <v>1370</v>
      </c>
      <c r="E55" s="85">
        <f t="shared" si="18"/>
        <v>639</v>
      </c>
      <c r="F55" s="85">
        <f t="shared" si="18"/>
        <v>146</v>
      </c>
      <c r="G55" s="85">
        <f t="shared" si="18"/>
        <v>0</v>
      </c>
      <c r="H55" s="85">
        <f t="shared" si="18"/>
        <v>15</v>
      </c>
      <c r="I55" s="85">
        <f t="shared" si="18"/>
        <v>13</v>
      </c>
      <c r="J55" s="85"/>
      <c r="K55" s="85"/>
      <c r="L55" s="86">
        <f t="shared" si="15"/>
        <v>11437</v>
      </c>
    </row>
    <row r="56" spans="1:12" s="13" customFormat="1" ht="13.8" x14ac:dyDescent="0.25">
      <c r="A56" s="126"/>
      <c r="B56" s="21" t="s">
        <v>32</v>
      </c>
      <c r="C56" s="25">
        <v>1572</v>
      </c>
      <c r="D56" s="25">
        <v>661</v>
      </c>
      <c r="E56" s="25">
        <v>424</v>
      </c>
      <c r="F56" s="25"/>
      <c r="G56" s="25"/>
      <c r="H56" s="25">
        <v>2</v>
      </c>
      <c r="I56" s="25"/>
      <c r="J56" s="25"/>
      <c r="K56" s="25"/>
      <c r="L56" s="42">
        <f t="shared" si="15"/>
        <v>2659</v>
      </c>
    </row>
    <row r="57" spans="1:12" s="13" customFormat="1" ht="13.8" x14ac:dyDescent="0.25">
      <c r="A57" s="126"/>
      <c r="B57" s="20" t="s">
        <v>17</v>
      </c>
      <c r="C57" s="25">
        <v>4180</v>
      </c>
      <c r="D57" s="25"/>
      <c r="E57" s="25"/>
      <c r="F57" s="25"/>
      <c r="G57" s="25"/>
      <c r="H57" s="25"/>
      <c r="I57" s="25"/>
      <c r="J57" s="25"/>
      <c r="K57" s="25"/>
      <c r="L57" s="42">
        <f t="shared" si="15"/>
        <v>4180</v>
      </c>
    </row>
    <row r="58" spans="1:12" s="13" customFormat="1" ht="13.8" x14ac:dyDescent="0.25">
      <c r="A58" s="126"/>
      <c r="B58" s="21" t="s">
        <v>18</v>
      </c>
      <c r="C58" s="25">
        <v>3077</v>
      </c>
      <c r="D58" s="25">
        <v>599</v>
      </c>
      <c r="E58" s="25">
        <v>161</v>
      </c>
      <c r="F58" s="25">
        <v>118</v>
      </c>
      <c r="G58" s="25"/>
      <c r="H58" s="25">
        <v>10</v>
      </c>
      <c r="I58" s="25">
        <v>3</v>
      </c>
      <c r="J58" s="25"/>
      <c r="K58" s="25"/>
      <c r="L58" s="42">
        <f t="shared" si="15"/>
        <v>3968</v>
      </c>
    </row>
    <row r="59" spans="1:12" s="13" customFormat="1" ht="13.8" x14ac:dyDescent="0.25">
      <c r="A59" s="126"/>
      <c r="B59" s="21" t="s">
        <v>29</v>
      </c>
      <c r="C59" s="25">
        <v>425</v>
      </c>
      <c r="D59" s="25">
        <v>110</v>
      </c>
      <c r="E59" s="25">
        <v>54</v>
      </c>
      <c r="F59" s="25">
        <v>28</v>
      </c>
      <c r="G59" s="25"/>
      <c r="H59" s="25">
        <v>3</v>
      </c>
      <c r="I59" s="25">
        <v>10</v>
      </c>
      <c r="J59" s="25"/>
      <c r="K59" s="25"/>
      <c r="L59" s="42">
        <f t="shared" si="15"/>
        <v>630</v>
      </c>
    </row>
    <row r="60" spans="1:12" s="13" customFormat="1" ht="13.8" x14ac:dyDescent="0.25">
      <c r="A60" s="126"/>
      <c r="B60" s="87" t="s">
        <v>20</v>
      </c>
      <c r="C60" s="83">
        <f>+C55+C53</f>
        <v>89407</v>
      </c>
      <c r="D60" s="83">
        <f t="shared" ref="D60:K60" si="19">+D55+D53</f>
        <v>15140</v>
      </c>
      <c r="E60" s="83">
        <f t="shared" si="19"/>
        <v>4661</v>
      </c>
      <c r="F60" s="83">
        <f t="shared" si="19"/>
        <v>2103</v>
      </c>
      <c r="G60" s="83">
        <f t="shared" si="19"/>
        <v>3427</v>
      </c>
      <c r="H60" s="83">
        <f t="shared" si="19"/>
        <v>1281</v>
      </c>
      <c r="I60" s="83">
        <f t="shared" si="19"/>
        <v>360</v>
      </c>
      <c r="J60" s="83">
        <f t="shared" si="19"/>
        <v>4505</v>
      </c>
      <c r="K60" s="83">
        <f t="shared" si="19"/>
        <v>685</v>
      </c>
      <c r="L60" s="83">
        <f t="shared" si="15"/>
        <v>121569</v>
      </c>
    </row>
    <row r="61" spans="1:12" s="13" customFormat="1" ht="13.8" x14ac:dyDescent="0.25">
      <c r="A61" s="126"/>
      <c r="B61" s="23" t="s">
        <v>21</v>
      </c>
      <c r="C61" s="44">
        <f>+C60/$L$60</f>
        <v>0.73544242364418566</v>
      </c>
      <c r="D61" s="44">
        <f t="shared" ref="D61:K61" si="20">+D60/$L$60</f>
        <v>0.12453832802770443</v>
      </c>
      <c r="E61" s="44">
        <f t="shared" si="20"/>
        <v>3.8340366376296592E-2</v>
      </c>
      <c r="F61" s="44">
        <f t="shared" si="20"/>
        <v>1.7298817955235298E-2</v>
      </c>
      <c r="G61" s="44">
        <f t="shared" si="20"/>
        <v>2.8189752321726755E-2</v>
      </c>
      <c r="H61" s="44">
        <f t="shared" si="20"/>
        <v>1.0537225773017793E-2</v>
      </c>
      <c r="I61" s="44">
        <f t="shared" si="20"/>
        <v>2.961281247686499E-3</v>
      </c>
      <c r="J61" s="44">
        <f t="shared" si="20"/>
        <v>3.7057144502299105E-2</v>
      </c>
      <c r="K61" s="44">
        <f t="shared" si="20"/>
        <v>5.6346601518479219E-3</v>
      </c>
      <c r="L61" s="24"/>
    </row>
    <row r="62" spans="1:12" s="13" customFormat="1" ht="13.8" x14ac:dyDescent="0.25">
      <c r="A62" s="126" t="s">
        <v>65</v>
      </c>
      <c r="B62" s="14" t="s">
        <v>14</v>
      </c>
      <c r="C62" s="25">
        <v>6301</v>
      </c>
      <c r="D62" s="25">
        <v>3469</v>
      </c>
      <c r="E62" s="25">
        <v>1284</v>
      </c>
      <c r="F62" s="25">
        <v>640</v>
      </c>
      <c r="G62" s="25">
        <v>520</v>
      </c>
      <c r="H62" s="25">
        <v>227</v>
      </c>
      <c r="I62" s="25">
        <v>93</v>
      </c>
      <c r="J62" s="25">
        <v>340</v>
      </c>
      <c r="K62" s="25">
        <v>240</v>
      </c>
      <c r="L62" s="42">
        <f>SUM(C62:K62)</f>
        <v>13114</v>
      </c>
    </row>
    <row r="63" spans="1:12" s="13" customFormat="1" ht="13.8" x14ac:dyDescent="0.25">
      <c r="A63" s="126"/>
      <c r="B63" s="88" t="s">
        <v>15</v>
      </c>
      <c r="C63" s="85">
        <f>SUM(C64:C67)</f>
        <v>2777</v>
      </c>
      <c r="D63" s="85">
        <f t="shared" ref="D63:I63" si="21">SUM(D64:D67)</f>
        <v>1012</v>
      </c>
      <c r="E63" s="85">
        <f t="shared" si="21"/>
        <v>492</v>
      </c>
      <c r="F63" s="85">
        <f t="shared" si="21"/>
        <v>103</v>
      </c>
      <c r="G63" s="85"/>
      <c r="H63" s="85">
        <f t="shared" si="21"/>
        <v>13</v>
      </c>
      <c r="I63" s="85">
        <f t="shared" si="21"/>
        <v>4</v>
      </c>
      <c r="J63" s="85"/>
      <c r="K63" s="85"/>
      <c r="L63" s="89">
        <f t="shared" si="15"/>
        <v>4401</v>
      </c>
    </row>
    <row r="64" spans="1:12" s="13" customFormat="1" ht="13.8" x14ac:dyDescent="0.25">
      <c r="A64" s="126"/>
      <c r="B64" s="21" t="s">
        <v>32</v>
      </c>
      <c r="C64" s="25">
        <v>848</v>
      </c>
      <c r="D64" s="25">
        <v>506</v>
      </c>
      <c r="E64" s="25">
        <v>320</v>
      </c>
      <c r="F64" s="25"/>
      <c r="G64" s="25"/>
      <c r="H64" s="25">
        <v>2</v>
      </c>
      <c r="I64" s="25"/>
      <c r="J64" s="25"/>
      <c r="K64" s="25"/>
      <c r="L64" s="42">
        <f t="shared" si="15"/>
        <v>1676</v>
      </c>
    </row>
    <row r="65" spans="1:12" s="13" customFormat="1" ht="13.8" x14ac:dyDescent="0.25">
      <c r="A65" s="126"/>
      <c r="B65" s="20" t="s">
        <v>17</v>
      </c>
      <c r="C65" s="25">
        <v>158</v>
      </c>
      <c r="D65" s="25"/>
      <c r="E65" s="25"/>
      <c r="F65" s="25"/>
      <c r="G65" s="25"/>
      <c r="H65" s="25"/>
      <c r="I65" s="25"/>
      <c r="J65" s="25"/>
      <c r="K65" s="25"/>
      <c r="L65" s="42">
        <f t="shared" si="15"/>
        <v>158</v>
      </c>
    </row>
    <row r="66" spans="1:12" s="13" customFormat="1" ht="13.8" x14ac:dyDescent="0.25">
      <c r="A66" s="126"/>
      <c r="B66" s="21" t="s">
        <v>18</v>
      </c>
      <c r="C66" s="25">
        <v>1576</v>
      </c>
      <c r="D66" s="25">
        <v>446</v>
      </c>
      <c r="E66" s="25">
        <v>149</v>
      </c>
      <c r="F66" s="25">
        <v>86</v>
      </c>
      <c r="G66" s="25"/>
      <c r="H66" s="25">
        <v>9</v>
      </c>
      <c r="I66" s="25"/>
      <c r="J66" s="25"/>
      <c r="K66" s="25"/>
      <c r="L66" s="42">
        <f t="shared" si="15"/>
        <v>2266</v>
      </c>
    </row>
    <row r="67" spans="1:12" s="13" customFormat="1" ht="13.8" x14ac:dyDescent="0.25">
      <c r="A67" s="126"/>
      <c r="B67" s="21" t="s">
        <v>29</v>
      </c>
      <c r="C67" s="25">
        <v>195</v>
      </c>
      <c r="D67" s="25">
        <v>60</v>
      </c>
      <c r="E67" s="25">
        <v>23</v>
      </c>
      <c r="F67" s="25">
        <v>17</v>
      </c>
      <c r="G67" s="25"/>
      <c r="H67" s="25">
        <v>2</v>
      </c>
      <c r="I67" s="25">
        <v>4</v>
      </c>
      <c r="J67" s="25"/>
      <c r="K67" s="25"/>
      <c r="L67" s="42">
        <f t="shared" si="15"/>
        <v>301</v>
      </c>
    </row>
    <row r="68" spans="1:12" s="13" customFormat="1" ht="13.8" x14ac:dyDescent="0.25">
      <c r="A68" s="126"/>
      <c r="B68" s="87" t="s">
        <v>33</v>
      </c>
      <c r="C68" s="83">
        <f>+C62+C63</f>
        <v>9078</v>
      </c>
      <c r="D68" s="83">
        <f t="shared" ref="D68:K68" si="22">+D62+D63</f>
        <v>4481</v>
      </c>
      <c r="E68" s="83">
        <f t="shared" si="22"/>
        <v>1776</v>
      </c>
      <c r="F68" s="83">
        <f t="shared" si="22"/>
        <v>743</v>
      </c>
      <c r="G68" s="83">
        <f t="shared" si="22"/>
        <v>520</v>
      </c>
      <c r="H68" s="83">
        <f t="shared" si="22"/>
        <v>240</v>
      </c>
      <c r="I68" s="83">
        <f t="shared" si="22"/>
        <v>97</v>
      </c>
      <c r="J68" s="83">
        <f t="shared" si="22"/>
        <v>340</v>
      </c>
      <c r="K68" s="83">
        <f t="shared" si="22"/>
        <v>240</v>
      </c>
      <c r="L68" s="83">
        <f t="shared" si="15"/>
        <v>17515</v>
      </c>
    </row>
    <row r="69" spans="1:12" s="13" customFormat="1" ht="13.8" x14ac:dyDescent="0.25">
      <c r="A69" s="126"/>
      <c r="B69" s="23" t="s">
        <v>21</v>
      </c>
      <c r="C69" s="45">
        <f>+C68/$L$68</f>
        <v>0.51829860119897231</v>
      </c>
      <c r="D69" s="44">
        <f t="shared" ref="D69:K69" si="23">+D68/$L$68</f>
        <v>0.2558378532686269</v>
      </c>
      <c r="E69" s="44">
        <f t="shared" si="23"/>
        <v>0.10139880102769055</v>
      </c>
      <c r="F69" s="44">
        <f t="shared" si="23"/>
        <v>4.242078218669712E-2</v>
      </c>
      <c r="G69" s="44">
        <f t="shared" si="23"/>
        <v>2.9688838138738224E-2</v>
      </c>
      <c r="H69" s="44">
        <f t="shared" si="23"/>
        <v>1.3702540679417643E-2</v>
      </c>
      <c r="I69" s="44">
        <f t="shared" si="23"/>
        <v>5.5381101912646306E-3</v>
      </c>
      <c r="J69" s="44">
        <f t="shared" si="23"/>
        <v>1.9411932629174993E-2</v>
      </c>
      <c r="K69" s="44">
        <f t="shared" si="23"/>
        <v>1.3702540679417643E-2</v>
      </c>
      <c r="L69" s="42"/>
    </row>
    <row r="70" spans="1:12" s="13" customFormat="1" ht="15" customHeight="1" x14ac:dyDescent="0.25">
      <c r="A70" s="126" t="s">
        <v>66</v>
      </c>
      <c r="B70" s="14" t="s">
        <v>14</v>
      </c>
      <c r="C70" s="25">
        <v>5286</v>
      </c>
      <c r="D70" s="25">
        <v>2688</v>
      </c>
      <c r="E70" s="25">
        <v>992</v>
      </c>
      <c r="F70" s="25">
        <v>495</v>
      </c>
      <c r="G70" s="25">
        <v>398</v>
      </c>
      <c r="H70" s="25">
        <v>189</v>
      </c>
      <c r="I70" s="25">
        <v>76</v>
      </c>
      <c r="J70" s="25">
        <v>275</v>
      </c>
      <c r="K70" s="25">
        <v>200</v>
      </c>
      <c r="L70" s="42">
        <f t="shared" si="15"/>
        <v>10599</v>
      </c>
    </row>
    <row r="71" spans="1:12" s="13" customFormat="1" ht="13.8" x14ac:dyDescent="0.25">
      <c r="A71" s="126"/>
      <c r="B71" s="88" t="s">
        <v>15</v>
      </c>
      <c r="C71" s="85">
        <f>SUM(C72:C75)</f>
        <v>2649</v>
      </c>
      <c r="D71" s="85">
        <f t="shared" ref="D71:H71" si="24">SUM(D72:D75)</f>
        <v>855</v>
      </c>
      <c r="E71" s="85">
        <f t="shared" si="24"/>
        <v>552</v>
      </c>
      <c r="F71" s="85">
        <f t="shared" si="24"/>
        <v>89</v>
      </c>
      <c r="G71" s="85"/>
      <c r="H71" s="85">
        <f t="shared" si="24"/>
        <v>11</v>
      </c>
      <c r="I71" s="85"/>
      <c r="J71" s="85"/>
      <c r="K71" s="85"/>
      <c r="L71" s="85">
        <f t="shared" ref="L71" si="25">SUM(C71:J71)</f>
        <v>4156</v>
      </c>
    </row>
    <row r="72" spans="1:12" s="13" customFormat="1" ht="13.8" x14ac:dyDescent="0.25">
      <c r="A72" s="126"/>
      <c r="B72" s="21" t="s">
        <v>32</v>
      </c>
      <c r="C72" s="25">
        <v>904</v>
      </c>
      <c r="D72" s="25">
        <v>415</v>
      </c>
      <c r="E72" s="25">
        <v>374</v>
      </c>
      <c r="F72" s="25"/>
      <c r="G72" s="25"/>
      <c r="H72" s="25">
        <v>2</v>
      </c>
      <c r="I72" s="25"/>
      <c r="J72" s="25"/>
      <c r="K72" s="25"/>
      <c r="L72" s="42">
        <f t="shared" ref="L72:L75" si="26">SUM(C72:K72)</f>
        <v>1695</v>
      </c>
    </row>
    <row r="73" spans="1:12" s="13" customFormat="1" ht="13.8" x14ac:dyDescent="0.25">
      <c r="A73" s="126"/>
      <c r="B73" s="20" t="s">
        <v>17</v>
      </c>
      <c r="C73" s="25">
        <v>174</v>
      </c>
      <c r="D73" s="25"/>
      <c r="E73" s="25"/>
      <c r="F73" s="25"/>
      <c r="G73" s="25"/>
      <c r="H73" s="25"/>
      <c r="I73" s="25"/>
      <c r="J73" s="25"/>
      <c r="K73" s="25"/>
      <c r="L73" s="42">
        <f t="shared" si="26"/>
        <v>174</v>
      </c>
    </row>
    <row r="74" spans="1:12" s="13" customFormat="1" ht="13.8" x14ac:dyDescent="0.25">
      <c r="A74" s="126"/>
      <c r="B74" s="21" t="s">
        <v>18</v>
      </c>
      <c r="C74" s="25">
        <v>1416</v>
      </c>
      <c r="D74" s="25">
        <v>402</v>
      </c>
      <c r="E74" s="25">
        <v>156</v>
      </c>
      <c r="F74" s="25">
        <v>82</v>
      </c>
      <c r="G74" s="25"/>
      <c r="H74" s="25">
        <v>9</v>
      </c>
      <c r="I74" s="25"/>
      <c r="J74" s="25"/>
      <c r="K74" s="25"/>
      <c r="L74" s="42">
        <f t="shared" si="26"/>
        <v>2065</v>
      </c>
    </row>
    <row r="75" spans="1:12" s="13" customFormat="1" ht="13.8" x14ac:dyDescent="0.25">
      <c r="A75" s="126"/>
      <c r="B75" s="21" t="s">
        <v>29</v>
      </c>
      <c r="C75" s="25">
        <v>155</v>
      </c>
      <c r="D75" s="25">
        <v>38</v>
      </c>
      <c r="E75" s="25">
        <v>22</v>
      </c>
      <c r="F75" s="25">
        <v>7</v>
      </c>
      <c r="G75" s="25"/>
      <c r="H75" s="25"/>
      <c r="I75" s="25"/>
      <c r="J75" s="25"/>
      <c r="K75" s="25"/>
      <c r="L75" s="42">
        <f t="shared" si="26"/>
        <v>222</v>
      </c>
    </row>
    <row r="76" spans="1:12" s="13" customFormat="1" ht="13.8" x14ac:dyDescent="0.25">
      <c r="A76" s="126"/>
      <c r="B76" s="87" t="s">
        <v>20</v>
      </c>
      <c r="C76" s="83">
        <f>+C71+C70</f>
        <v>7935</v>
      </c>
      <c r="D76" s="83">
        <f t="shared" ref="D76:K76" si="27">+D71+D70</f>
        <v>3543</v>
      </c>
      <c r="E76" s="83">
        <f t="shared" si="27"/>
        <v>1544</v>
      </c>
      <c r="F76" s="83">
        <f t="shared" si="27"/>
        <v>584</v>
      </c>
      <c r="G76" s="83">
        <f t="shared" si="27"/>
        <v>398</v>
      </c>
      <c r="H76" s="83">
        <f t="shared" si="27"/>
        <v>200</v>
      </c>
      <c r="I76" s="83">
        <f t="shared" si="27"/>
        <v>76</v>
      </c>
      <c r="J76" s="83">
        <f t="shared" si="27"/>
        <v>275</v>
      </c>
      <c r="K76" s="83">
        <f t="shared" si="27"/>
        <v>200</v>
      </c>
      <c r="L76" s="83">
        <f>SUM(C76:K76)</f>
        <v>14755</v>
      </c>
    </row>
    <row r="77" spans="1:12" s="13" customFormat="1" ht="13.8" x14ac:dyDescent="0.25">
      <c r="A77" s="126"/>
      <c r="B77" s="23" t="s">
        <v>21</v>
      </c>
      <c r="C77" s="46">
        <f>+C76/$L$76</f>
        <v>0.53778380210098276</v>
      </c>
      <c r="D77" s="46">
        <f t="shared" ref="D77:K77" si="28">+D76/$L$76</f>
        <v>0.24012199254490002</v>
      </c>
      <c r="E77" s="46">
        <f t="shared" si="28"/>
        <v>0.10464249406980684</v>
      </c>
      <c r="F77" s="46">
        <f t="shared" si="28"/>
        <v>3.957980345645544E-2</v>
      </c>
      <c r="G77" s="46">
        <f t="shared" si="28"/>
        <v>2.6973907150118603E-2</v>
      </c>
      <c r="H77" s="46">
        <f t="shared" si="28"/>
        <v>1.3554727211114876E-2</v>
      </c>
      <c r="I77" s="46">
        <f t="shared" si="28"/>
        <v>5.1507963402236531E-3</v>
      </c>
      <c r="J77" s="46">
        <f t="shared" si="28"/>
        <v>1.8637749915282956E-2</v>
      </c>
      <c r="K77" s="46">
        <f t="shared" si="28"/>
        <v>1.3554727211114876E-2</v>
      </c>
      <c r="L77" s="42"/>
    </row>
    <row r="78" spans="1:12" ht="13.8" x14ac:dyDescent="0.25">
      <c r="A78" s="126" t="s">
        <v>71</v>
      </c>
      <c r="B78" s="14" t="s">
        <v>14</v>
      </c>
      <c r="C78" s="120">
        <v>25753</v>
      </c>
      <c r="D78" s="120">
        <v>10742</v>
      </c>
      <c r="E78" s="120">
        <v>4757</v>
      </c>
      <c r="F78" s="120">
        <v>2545</v>
      </c>
      <c r="G78" s="120">
        <v>263</v>
      </c>
      <c r="H78" s="120">
        <v>180</v>
      </c>
      <c r="I78" s="120">
        <v>75</v>
      </c>
      <c r="J78" s="120">
        <v>306</v>
      </c>
      <c r="K78" s="15"/>
      <c r="L78" s="42">
        <f t="shared" ref="L78:L120" si="29">SUM(C78:K78)</f>
        <v>44621</v>
      </c>
    </row>
    <row r="79" spans="1:12" ht="13.8" x14ac:dyDescent="0.25">
      <c r="A79" s="126"/>
      <c r="B79" s="43" t="s">
        <v>15</v>
      </c>
      <c r="C79" s="90">
        <f>SUM(C80:C83)</f>
        <v>5814</v>
      </c>
      <c r="D79" s="90">
        <f t="shared" ref="D79:I79" si="30">SUM(D80:D83)</f>
        <v>1616</v>
      </c>
      <c r="E79" s="90">
        <f t="shared" si="30"/>
        <v>848</v>
      </c>
      <c r="F79" s="90">
        <f t="shared" si="30"/>
        <v>336</v>
      </c>
      <c r="G79" s="90"/>
      <c r="H79" s="90">
        <f t="shared" si="30"/>
        <v>35</v>
      </c>
      <c r="I79" s="90">
        <f t="shared" si="30"/>
        <v>34</v>
      </c>
      <c r="J79" s="90"/>
      <c r="K79" s="90"/>
      <c r="L79" s="90">
        <f t="shared" si="29"/>
        <v>8683</v>
      </c>
    </row>
    <row r="80" spans="1:12" ht="13.8" x14ac:dyDescent="0.25">
      <c r="A80" s="126"/>
      <c r="B80" s="21" t="s">
        <v>32</v>
      </c>
      <c r="C80" s="15">
        <v>858</v>
      </c>
      <c r="D80" s="15">
        <v>373</v>
      </c>
      <c r="E80" s="15">
        <v>358</v>
      </c>
      <c r="F80" s="15"/>
      <c r="G80" s="15"/>
      <c r="H80" s="15">
        <v>2</v>
      </c>
      <c r="I80" s="15"/>
      <c r="J80" s="15"/>
      <c r="K80" s="15"/>
      <c r="L80" s="42">
        <f t="shared" si="29"/>
        <v>1591</v>
      </c>
    </row>
    <row r="81" spans="1:13" ht="13.8" x14ac:dyDescent="0.25">
      <c r="A81" s="126"/>
      <c r="B81" s="20" t="s">
        <v>17</v>
      </c>
      <c r="C81" s="15">
        <v>546</v>
      </c>
      <c r="D81" s="15"/>
      <c r="E81" s="15"/>
      <c r="F81" s="15"/>
      <c r="G81" s="15"/>
      <c r="H81" s="15"/>
      <c r="I81" s="15"/>
      <c r="J81" s="15"/>
      <c r="K81" s="15"/>
      <c r="L81" s="42">
        <f t="shared" si="29"/>
        <v>546</v>
      </c>
    </row>
    <row r="82" spans="1:13" ht="13.8" x14ac:dyDescent="0.25">
      <c r="A82" s="126"/>
      <c r="B82" s="21" t="s">
        <v>18</v>
      </c>
      <c r="C82" s="15">
        <v>3641</v>
      </c>
      <c r="D82" s="15">
        <v>941</v>
      </c>
      <c r="E82" s="15">
        <v>378</v>
      </c>
      <c r="F82" s="15">
        <v>267</v>
      </c>
      <c r="G82" s="15"/>
      <c r="H82" s="15">
        <v>20</v>
      </c>
      <c r="I82" s="15">
        <v>21</v>
      </c>
      <c r="J82" s="15"/>
      <c r="K82" s="15"/>
      <c r="L82" s="42">
        <f t="shared" si="29"/>
        <v>5268</v>
      </c>
      <c r="M82" s="47"/>
    </row>
    <row r="83" spans="1:13" ht="13.8" x14ac:dyDescent="0.25">
      <c r="A83" s="126"/>
      <c r="B83" s="21" t="s">
        <v>29</v>
      </c>
      <c r="C83" s="15">
        <v>769</v>
      </c>
      <c r="D83" s="15">
        <v>302</v>
      </c>
      <c r="E83" s="15">
        <v>112</v>
      </c>
      <c r="F83" s="15">
        <v>69</v>
      </c>
      <c r="G83" s="15"/>
      <c r="H83" s="15">
        <v>13</v>
      </c>
      <c r="I83" s="15">
        <v>13</v>
      </c>
      <c r="J83" s="15"/>
      <c r="K83" s="15"/>
      <c r="L83" s="42">
        <f t="shared" si="29"/>
        <v>1278</v>
      </c>
    </row>
    <row r="84" spans="1:13" ht="13.8" x14ac:dyDescent="0.25">
      <c r="A84" s="126"/>
      <c r="B84" s="87" t="s">
        <v>20</v>
      </c>
      <c r="C84" s="84">
        <f>+C78+C79</f>
        <v>31567</v>
      </c>
      <c r="D84" s="84">
        <f t="shared" ref="D84:J84" si="31">+D78+D79</f>
        <v>12358</v>
      </c>
      <c r="E84" s="84">
        <f t="shared" si="31"/>
        <v>5605</v>
      </c>
      <c r="F84" s="84">
        <f t="shared" si="31"/>
        <v>2881</v>
      </c>
      <c r="G84" s="84">
        <f t="shared" si="31"/>
        <v>263</v>
      </c>
      <c r="H84" s="84">
        <f t="shared" si="31"/>
        <v>215</v>
      </c>
      <c r="I84" s="84">
        <f t="shared" si="31"/>
        <v>109</v>
      </c>
      <c r="J84" s="84">
        <f t="shared" si="31"/>
        <v>306</v>
      </c>
      <c r="K84" s="84"/>
      <c r="L84" s="83">
        <f t="shared" si="29"/>
        <v>53304</v>
      </c>
    </row>
    <row r="85" spans="1:13" ht="13.8" x14ac:dyDescent="0.25">
      <c r="A85" s="126"/>
      <c r="B85" s="23" t="s">
        <v>21</v>
      </c>
      <c r="C85" s="48">
        <f>+C84/$L$84</f>
        <v>0.59220696383010651</v>
      </c>
      <c r="D85" s="48">
        <f t="shared" ref="D85:J85" si="32">+D84/$L$84</f>
        <v>0.23184001200660362</v>
      </c>
      <c r="E85" s="48">
        <f t="shared" si="32"/>
        <v>0.10515158337085397</v>
      </c>
      <c r="F85" s="48">
        <f t="shared" si="32"/>
        <v>5.404847666216419E-2</v>
      </c>
      <c r="G85" s="48">
        <f t="shared" si="32"/>
        <v>4.9339636800240132E-3</v>
      </c>
      <c r="H85" s="48">
        <f t="shared" si="32"/>
        <v>4.0334684076241932E-3</v>
      </c>
      <c r="I85" s="48">
        <f t="shared" si="32"/>
        <v>2.0448746810745912E-3</v>
      </c>
      <c r="J85" s="48">
        <f t="shared" si="32"/>
        <v>5.7406573615488522E-3</v>
      </c>
      <c r="K85" s="48"/>
      <c r="L85" s="48"/>
    </row>
    <row r="86" spans="1:13" s="13" customFormat="1" ht="15" customHeight="1" x14ac:dyDescent="0.25">
      <c r="A86" s="126" t="s">
        <v>67</v>
      </c>
      <c r="B86" s="49" t="s">
        <v>14</v>
      </c>
      <c r="C86" s="30">
        <v>3373</v>
      </c>
      <c r="D86" s="30">
        <v>1190</v>
      </c>
      <c r="E86" s="30">
        <v>595</v>
      </c>
      <c r="F86" s="30">
        <v>321</v>
      </c>
      <c r="G86" s="30">
        <v>64</v>
      </c>
      <c r="H86" s="30">
        <v>47</v>
      </c>
      <c r="I86" s="30">
        <v>23</v>
      </c>
      <c r="J86" s="30"/>
      <c r="K86" s="30"/>
      <c r="L86" s="19">
        <f t="shared" si="29"/>
        <v>5613</v>
      </c>
    </row>
    <row r="87" spans="1:13" s="13" customFormat="1" ht="13.8" x14ac:dyDescent="0.25">
      <c r="A87" s="149"/>
      <c r="B87" s="43" t="s">
        <v>15</v>
      </c>
      <c r="C87" s="90">
        <f>SUM(C88:C91)</f>
        <v>2576</v>
      </c>
      <c r="D87" s="90">
        <f t="shared" ref="D87:I87" si="33">SUM(D88:D91)</f>
        <v>858</v>
      </c>
      <c r="E87" s="90">
        <f t="shared" si="33"/>
        <v>490</v>
      </c>
      <c r="F87" s="90">
        <f t="shared" si="33"/>
        <v>139</v>
      </c>
      <c r="G87" s="90"/>
      <c r="H87" s="90">
        <f t="shared" si="33"/>
        <v>4</v>
      </c>
      <c r="I87" s="90">
        <f t="shared" si="33"/>
        <v>6</v>
      </c>
      <c r="J87" s="90"/>
      <c r="K87" s="90"/>
      <c r="L87" s="86">
        <f t="shared" si="29"/>
        <v>4073</v>
      </c>
    </row>
    <row r="88" spans="1:13" s="13" customFormat="1" ht="13.8" x14ac:dyDescent="0.25">
      <c r="A88" s="149"/>
      <c r="B88" s="21" t="s">
        <v>32</v>
      </c>
      <c r="C88" s="15">
        <v>1059</v>
      </c>
      <c r="D88" s="15">
        <v>334</v>
      </c>
      <c r="E88" s="15">
        <v>368</v>
      </c>
      <c r="F88" s="15"/>
      <c r="G88" s="15"/>
      <c r="H88" s="15">
        <v>1</v>
      </c>
      <c r="I88" s="15"/>
      <c r="J88" s="15"/>
      <c r="K88" s="15"/>
      <c r="L88" s="19">
        <f t="shared" si="29"/>
        <v>1762</v>
      </c>
    </row>
    <row r="89" spans="1:13" s="13" customFormat="1" ht="13.8" x14ac:dyDescent="0.25">
      <c r="A89" s="149"/>
      <c r="B89" s="20" t="s">
        <v>17</v>
      </c>
      <c r="C89" s="15">
        <v>138</v>
      </c>
      <c r="D89" s="15"/>
      <c r="E89" s="15"/>
      <c r="F89" s="15"/>
      <c r="G89" s="15"/>
      <c r="H89" s="15"/>
      <c r="I89" s="15"/>
      <c r="J89" s="15"/>
      <c r="K89" s="15"/>
      <c r="L89" s="19">
        <f t="shared" si="29"/>
        <v>138</v>
      </c>
    </row>
    <row r="90" spans="1:13" s="13" customFormat="1" ht="13.8" x14ac:dyDescent="0.25">
      <c r="A90" s="149"/>
      <c r="B90" s="21" t="s">
        <v>18</v>
      </c>
      <c r="C90" s="15">
        <v>1220</v>
      </c>
      <c r="D90" s="15">
        <v>436</v>
      </c>
      <c r="E90" s="15">
        <v>109</v>
      </c>
      <c r="F90" s="15">
        <v>113</v>
      </c>
      <c r="G90" s="15"/>
      <c r="H90" s="15">
        <v>3</v>
      </c>
      <c r="I90" s="15">
        <v>5</v>
      </c>
      <c r="J90" s="15"/>
      <c r="K90" s="15"/>
      <c r="L90" s="19">
        <f t="shared" si="29"/>
        <v>1886</v>
      </c>
    </row>
    <row r="91" spans="1:13" s="13" customFormat="1" ht="13.8" x14ac:dyDescent="0.25">
      <c r="A91" s="149"/>
      <c r="B91" s="21" t="s">
        <v>29</v>
      </c>
      <c r="C91" s="15">
        <v>159</v>
      </c>
      <c r="D91" s="15">
        <v>88</v>
      </c>
      <c r="E91" s="15">
        <v>13</v>
      </c>
      <c r="F91" s="15">
        <v>26</v>
      </c>
      <c r="G91" s="15"/>
      <c r="H91" s="15"/>
      <c r="I91" s="15">
        <v>1</v>
      </c>
      <c r="J91" s="15"/>
      <c r="K91" s="15"/>
      <c r="L91" s="19">
        <f t="shared" si="29"/>
        <v>287</v>
      </c>
    </row>
    <row r="92" spans="1:13" s="13" customFormat="1" ht="13.8" x14ac:dyDescent="0.25">
      <c r="A92" s="149"/>
      <c r="B92" s="87" t="s">
        <v>20</v>
      </c>
      <c r="C92" s="84">
        <f>+C86+C87</f>
        <v>5949</v>
      </c>
      <c r="D92" s="84">
        <f t="shared" ref="D92:I92" si="34">+D86+D87</f>
        <v>2048</v>
      </c>
      <c r="E92" s="84">
        <f t="shared" si="34"/>
        <v>1085</v>
      </c>
      <c r="F92" s="84">
        <f t="shared" si="34"/>
        <v>460</v>
      </c>
      <c r="G92" s="84">
        <f t="shared" si="34"/>
        <v>64</v>
      </c>
      <c r="H92" s="84">
        <f t="shared" si="34"/>
        <v>51</v>
      </c>
      <c r="I92" s="84">
        <f t="shared" si="34"/>
        <v>29</v>
      </c>
      <c r="J92" s="84"/>
      <c r="K92" s="84"/>
      <c r="L92" s="84">
        <f t="shared" si="29"/>
        <v>9686</v>
      </c>
    </row>
    <row r="93" spans="1:13" s="13" customFormat="1" ht="13.8" x14ac:dyDescent="0.25">
      <c r="A93" s="149"/>
      <c r="B93" s="23" t="s">
        <v>21</v>
      </c>
      <c r="C93" s="48">
        <f>+C92/$L$92</f>
        <v>0.61418542225893047</v>
      </c>
      <c r="D93" s="48">
        <f t="shared" ref="D93:I93" si="35">+D92/$L$92</f>
        <v>0.21143919058434854</v>
      </c>
      <c r="E93" s="48">
        <f t="shared" si="35"/>
        <v>0.11201734462110262</v>
      </c>
      <c r="F93" s="48">
        <f t="shared" si="35"/>
        <v>4.749122444765641E-2</v>
      </c>
      <c r="G93" s="48">
        <f t="shared" si="35"/>
        <v>6.6074747057608919E-3</v>
      </c>
      <c r="H93" s="48">
        <f t="shared" si="35"/>
        <v>5.2653314061532107E-3</v>
      </c>
      <c r="I93" s="48">
        <f t="shared" si="35"/>
        <v>2.9940119760479044E-3</v>
      </c>
      <c r="J93" s="48"/>
      <c r="K93" s="48"/>
      <c r="L93" s="70"/>
    </row>
    <row r="94" spans="1:13" s="13" customFormat="1" ht="13.8" x14ac:dyDescent="0.25">
      <c r="A94" s="150" t="s">
        <v>34</v>
      </c>
      <c r="B94" s="150"/>
      <c r="C94" s="150"/>
      <c r="D94" s="150"/>
      <c r="E94" s="150"/>
      <c r="F94" s="150"/>
      <c r="G94" s="150"/>
      <c r="H94" s="150"/>
      <c r="I94" s="150"/>
      <c r="J94" s="150"/>
      <c r="K94" s="150"/>
      <c r="L94" s="150"/>
    </row>
    <row r="95" spans="1:13" s="13" customFormat="1" ht="15" customHeight="1" x14ac:dyDescent="0.25">
      <c r="A95" s="122" t="s">
        <v>79</v>
      </c>
      <c r="B95" s="51" t="s">
        <v>35</v>
      </c>
      <c r="C95" s="15">
        <v>500</v>
      </c>
      <c r="D95" s="15">
        <v>203</v>
      </c>
      <c r="E95" s="15">
        <v>147</v>
      </c>
      <c r="F95" s="15">
        <v>133</v>
      </c>
      <c r="G95" s="15"/>
      <c r="H95" s="15"/>
      <c r="I95" s="15"/>
      <c r="J95" s="15"/>
      <c r="K95" s="15"/>
      <c r="L95" s="52">
        <f t="shared" si="29"/>
        <v>983</v>
      </c>
    </row>
    <row r="96" spans="1:13" s="13" customFormat="1" ht="27.6" x14ac:dyDescent="0.25">
      <c r="A96" s="122"/>
      <c r="B96" s="50" t="s">
        <v>37</v>
      </c>
      <c r="C96" s="15">
        <v>373</v>
      </c>
      <c r="D96" s="15">
        <v>104</v>
      </c>
      <c r="E96" s="15">
        <v>6</v>
      </c>
      <c r="F96" s="15"/>
      <c r="G96" s="15"/>
      <c r="H96" s="15"/>
      <c r="I96" s="15"/>
      <c r="J96" s="15"/>
      <c r="K96" s="15"/>
      <c r="L96" s="52">
        <f t="shared" si="29"/>
        <v>483</v>
      </c>
    </row>
    <row r="97" spans="1:16" s="13" customFormat="1" ht="27.6" x14ac:dyDescent="0.25">
      <c r="A97" s="122"/>
      <c r="B97" s="50" t="s">
        <v>36</v>
      </c>
      <c r="C97" s="15">
        <v>187</v>
      </c>
      <c r="D97" s="15">
        <v>142</v>
      </c>
      <c r="E97" s="15">
        <v>42</v>
      </c>
      <c r="F97" s="15">
        <v>28</v>
      </c>
      <c r="G97" s="15"/>
      <c r="H97" s="15"/>
      <c r="I97" s="15"/>
      <c r="J97" s="15"/>
      <c r="K97" s="15"/>
      <c r="L97" s="52">
        <f t="shared" si="29"/>
        <v>399</v>
      </c>
    </row>
    <row r="98" spans="1:16" s="13" customFormat="1" ht="13.8" x14ac:dyDescent="0.25">
      <c r="A98" s="122"/>
      <c r="B98" s="51" t="s">
        <v>38</v>
      </c>
      <c r="C98" s="15">
        <v>218</v>
      </c>
      <c r="D98" s="15">
        <v>145</v>
      </c>
      <c r="E98" s="15">
        <v>50</v>
      </c>
      <c r="F98" s="15">
        <v>79</v>
      </c>
      <c r="G98" s="15"/>
      <c r="H98" s="15"/>
      <c r="I98" s="15"/>
      <c r="J98" s="15"/>
      <c r="K98" s="15"/>
      <c r="L98" s="52">
        <f t="shared" si="29"/>
        <v>492</v>
      </c>
    </row>
    <row r="99" spans="1:16" s="13" customFormat="1" ht="41.4" x14ac:dyDescent="0.25">
      <c r="A99" s="122"/>
      <c r="B99" s="50" t="s">
        <v>39</v>
      </c>
      <c r="C99" s="15">
        <v>89</v>
      </c>
      <c r="D99" s="15">
        <v>168</v>
      </c>
      <c r="E99" s="15">
        <v>69</v>
      </c>
      <c r="F99" s="15">
        <v>53</v>
      </c>
      <c r="G99" s="15"/>
      <c r="H99" s="15"/>
      <c r="I99" s="15"/>
      <c r="J99" s="15"/>
      <c r="K99" s="15"/>
      <c r="L99" s="52">
        <f t="shared" si="29"/>
        <v>379</v>
      </c>
    </row>
    <row r="100" spans="1:16" s="13" customFormat="1" ht="13.8" x14ac:dyDescent="0.25">
      <c r="A100" s="122"/>
      <c r="B100" s="91" t="s">
        <v>40</v>
      </c>
      <c r="C100" s="84">
        <f>SUM(C95:C99)</f>
        <v>1367</v>
      </c>
      <c r="D100" s="84">
        <f t="shared" ref="D100:L100" si="36">SUM(D95:D99)</f>
        <v>762</v>
      </c>
      <c r="E100" s="84">
        <f t="shared" si="36"/>
        <v>314</v>
      </c>
      <c r="F100" s="84">
        <f t="shared" si="36"/>
        <v>293</v>
      </c>
      <c r="G100" s="84"/>
      <c r="H100" s="84"/>
      <c r="I100" s="84"/>
      <c r="J100" s="84"/>
      <c r="K100" s="84"/>
      <c r="L100" s="84">
        <f t="shared" si="36"/>
        <v>2736</v>
      </c>
    </row>
    <row r="101" spans="1:16" s="13" customFormat="1" ht="13.8" x14ac:dyDescent="0.25">
      <c r="A101" s="122" t="s">
        <v>63</v>
      </c>
      <c r="B101" s="50" t="s">
        <v>59</v>
      </c>
      <c r="C101" s="25">
        <v>55</v>
      </c>
      <c r="D101" s="25"/>
      <c r="E101" s="25"/>
      <c r="F101" s="25"/>
      <c r="G101" s="25"/>
      <c r="H101" s="25"/>
      <c r="I101" s="25"/>
      <c r="J101" s="25"/>
      <c r="K101" s="25"/>
      <c r="L101" s="52">
        <f t="shared" si="29"/>
        <v>55</v>
      </c>
    </row>
    <row r="102" spans="1:16" s="13" customFormat="1" ht="13.8" x14ac:dyDescent="0.25">
      <c r="A102" s="122"/>
      <c r="B102" s="50" t="s">
        <v>60</v>
      </c>
      <c r="C102" s="25"/>
      <c r="D102" s="25">
        <v>63</v>
      </c>
      <c r="E102" s="25"/>
      <c r="F102" s="25"/>
      <c r="G102" s="25"/>
      <c r="H102" s="25"/>
      <c r="I102" s="25"/>
      <c r="J102" s="25"/>
      <c r="K102" s="25"/>
      <c r="L102" s="52">
        <f t="shared" si="29"/>
        <v>63</v>
      </c>
    </row>
    <row r="103" spans="1:16" s="13" customFormat="1" ht="13.8" x14ac:dyDescent="0.25">
      <c r="A103" s="122"/>
      <c r="B103" s="50" t="s">
        <v>73</v>
      </c>
      <c r="C103" s="25"/>
      <c r="D103" s="25"/>
      <c r="E103" s="25">
        <v>21</v>
      </c>
      <c r="F103" s="25"/>
      <c r="G103" s="25"/>
      <c r="H103" s="25"/>
      <c r="I103" s="25"/>
      <c r="J103" s="25"/>
      <c r="K103" s="25"/>
      <c r="L103" s="52">
        <f t="shared" si="29"/>
        <v>21</v>
      </c>
    </row>
    <row r="104" spans="1:16" s="13" customFormat="1" ht="13.8" x14ac:dyDescent="0.25">
      <c r="A104" s="122"/>
      <c r="B104" s="50" t="s">
        <v>41</v>
      </c>
      <c r="C104" s="25">
        <v>480</v>
      </c>
      <c r="D104" s="25">
        <v>176</v>
      </c>
      <c r="E104" s="25">
        <v>85</v>
      </c>
      <c r="F104" s="25">
        <v>32</v>
      </c>
      <c r="G104" s="25">
        <v>263</v>
      </c>
      <c r="H104" s="25"/>
      <c r="I104" s="25"/>
      <c r="J104" s="25"/>
      <c r="K104" s="25"/>
      <c r="L104" s="52">
        <f t="shared" si="29"/>
        <v>1036</v>
      </c>
    </row>
    <row r="105" spans="1:16" s="13" customFormat="1" ht="13.8" x14ac:dyDescent="0.25">
      <c r="A105" s="122"/>
      <c r="B105" s="50" t="s">
        <v>42</v>
      </c>
      <c r="C105" s="25">
        <v>291</v>
      </c>
      <c r="D105" s="25">
        <v>96</v>
      </c>
      <c r="E105" s="25">
        <v>67</v>
      </c>
      <c r="F105" s="25">
        <v>22</v>
      </c>
      <c r="G105" s="25"/>
      <c r="H105" s="25">
        <v>180</v>
      </c>
      <c r="I105" s="25"/>
      <c r="J105" s="25"/>
      <c r="K105" s="25"/>
      <c r="L105" s="52">
        <f t="shared" si="29"/>
        <v>656</v>
      </c>
    </row>
    <row r="106" spans="1:16" s="13" customFormat="1" ht="13.8" x14ac:dyDescent="0.25">
      <c r="A106" s="122"/>
      <c r="B106" s="50" t="s">
        <v>43</v>
      </c>
      <c r="C106" s="25">
        <v>82</v>
      </c>
      <c r="D106" s="25">
        <v>45</v>
      </c>
      <c r="E106" s="25">
        <v>3</v>
      </c>
      <c r="F106" s="25">
        <v>3</v>
      </c>
      <c r="G106" s="25"/>
      <c r="H106" s="25"/>
      <c r="I106" s="25">
        <v>75</v>
      </c>
      <c r="J106" s="25"/>
      <c r="K106" s="25"/>
      <c r="L106" s="52">
        <f t="shared" si="29"/>
        <v>208</v>
      </c>
    </row>
    <row r="107" spans="1:16" s="13" customFormat="1" ht="13.8" x14ac:dyDescent="0.25">
      <c r="A107" s="122"/>
      <c r="B107" s="50" t="s">
        <v>44</v>
      </c>
      <c r="C107" s="25">
        <v>153</v>
      </c>
      <c r="D107" s="25">
        <v>98</v>
      </c>
      <c r="E107" s="25">
        <v>67</v>
      </c>
      <c r="F107" s="25">
        <v>70</v>
      </c>
      <c r="G107" s="25"/>
      <c r="H107" s="25"/>
      <c r="I107" s="25"/>
      <c r="J107" s="25">
        <v>306</v>
      </c>
      <c r="K107" s="25"/>
      <c r="L107" s="52">
        <f t="shared" si="29"/>
        <v>694</v>
      </c>
    </row>
    <row r="108" spans="1:16" s="13" customFormat="1" ht="21" customHeight="1" x14ac:dyDescent="0.25">
      <c r="A108" s="122"/>
      <c r="B108" s="22" t="s">
        <v>45</v>
      </c>
      <c r="C108" s="84">
        <f t="shared" ref="C108:K108" si="37">SUM(C101:C107)</f>
        <v>1061</v>
      </c>
      <c r="D108" s="84">
        <f t="shared" si="37"/>
        <v>478</v>
      </c>
      <c r="E108" s="84">
        <f t="shared" si="37"/>
        <v>243</v>
      </c>
      <c r="F108" s="84">
        <f t="shared" si="37"/>
        <v>127</v>
      </c>
      <c r="G108" s="84">
        <f t="shared" si="37"/>
        <v>263</v>
      </c>
      <c r="H108" s="84">
        <f t="shared" si="37"/>
        <v>180</v>
      </c>
      <c r="I108" s="84">
        <f t="shared" si="37"/>
        <v>75</v>
      </c>
      <c r="J108" s="84">
        <f t="shared" si="37"/>
        <v>306</v>
      </c>
      <c r="K108" s="84">
        <f t="shared" si="37"/>
        <v>0</v>
      </c>
      <c r="L108" s="84">
        <f>SUM(L101:L107)</f>
        <v>2733</v>
      </c>
    </row>
    <row r="109" spans="1:16" s="13" customFormat="1" ht="18" x14ac:dyDescent="0.25">
      <c r="A109" s="123" t="s">
        <v>46</v>
      </c>
      <c r="B109" s="123"/>
      <c r="C109" s="123"/>
      <c r="D109" s="123"/>
      <c r="E109" s="123"/>
      <c r="F109" s="123"/>
      <c r="G109" s="123"/>
      <c r="H109" s="123"/>
      <c r="I109" s="123"/>
      <c r="J109" s="123"/>
      <c r="K109" s="123"/>
      <c r="L109" s="123"/>
    </row>
    <row r="110" spans="1:16" s="17" customFormat="1" ht="13.8" x14ac:dyDescent="0.25">
      <c r="A110" s="151" t="s">
        <v>47</v>
      </c>
      <c r="B110" s="151"/>
      <c r="C110" s="53">
        <f>SUM(C112:C116)</f>
        <v>2103</v>
      </c>
      <c r="D110" s="53">
        <f t="shared" ref="D110:K110" si="38">SUM(D112:D116)</f>
        <v>593</v>
      </c>
      <c r="E110" s="53">
        <f t="shared" si="38"/>
        <v>277</v>
      </c>
      <c r="F110" s="53">
        <f t="shared" si="38"/>
        <v>109</v>
      </c>
      <c r="G110" s="53">
        <f t="shared" si="38"/>
        <v>4</v>
      </c>
      <c r="H110" s="53">
        <f t="shared" si="38"/>
        <v>13</v>
      </c>
      <c r="I110" s="53">
        <f t="shared" si="38"/>
        <v>10</v>
      </c>
      <c r="J110" s="53"/>
      <c r="K110" s="53">
        <f t="shared" si="38"/>
        <v>5</v>
      </c>
      <c r="L110" s="54">
        <f t="shared" si="29"/>
        <v>3114</v>
      </c>
      <c r="M110" s="55"/>
      <c r="N110" s="55"/>
      <c r="O110" s="55"/>
      <c r="P110" s="55"/>
    </row>
    <row r="111" spans="1:16" s="17" customFormat="1" ht="13.8" x14ac:dyDescent="0.25">
      <c r="A111" s="23"/>
      <c r="B111" s="23" t="s">
        <v>21</v>
      </c>
      <c r="C111" s="48">
        <f>+C110/$L$110</f>
        <v>0.67533718689788058</v>
      </c>
      <c r="D111" s="48">
        <f t="shared" ref="D111:K111" si="39">+D110/$L$110</f>
        <v>0.19043031470777136</v>
      </c>
      <c r="E111" s="48">
        <f t="shared" si="39"/>
        <v>8.8953114964675659E-2</v>
      </c>
      <c r="F111" s="48">
        <f t="shared" si="39"/>
        <v>3.500321130378934E-2</v>
      </c>
      <c r="G111" s="48">
        <f t="shared" si="39"/>
        <v>1.2845215157353885E-3</v>
      </c>
      <c r="H111" s="48">
        <f t="shared" si="39"/>
        <v>4.1746949261400133E-3</v>
      </c>
      <c r="I111" s="48">
        <f t="shared" si="39"/>
        <v>3.2113037893384713E-3</v>
      </c>
      <c r="J111" s="48"/>
      <c r="K111" s="48">
        <f t="shared" si="39"/>
        <v>1.6056518946692357E-3</v>
      </c>
      <c r="L111" s="19"/>
      <c r="M111" s="55"/>
      <c r="N111" s="56"/>
      <c r="O111" s="56"/>
      <c r="P111" s="56"/>
    </row>
    <row r="112" spans="1:16" s="17" customFormat="1" ht="13.8" x14ac:dyDescent="0.25">
      <c r="A112" s="152" t="s">
        <v>48</v>
      </c>
      <c r="B112" s="152"/>
      <c r="C112" s="71">
        <v>1036</v>
      </c>
      <c r="D112" s="71">
        <v>378</v>
      </c>
      <c r="E112" s="71">
        <v>153</v>
      </c>
      <c r="F112" s="71">
        <v>77</v>
      </c>
      <c r="G112" s="71">
        <v>3</v>
      </c>
      <c r="H112" s="71">
        <v>9</v>
      </c>
      <c r="I112" s="71">
        <v>10</v>
      </c>
      <c r="J112" s="15"/>
      <c r="K112" s="15">
        <v>5</v>
      </c>
      <c r="L112" s="19">
        <f t="shared" si="29"/>
        <v>1671</v>
      </c>
      <c r="M112" s="57"/>
      <c r="N112" s="58"/>
      <c r="O112" s="58"/>
      <c r="P112" s="58"/>
    </row>
    <row r="113" spans="1:16" s="17" customFormat="1" ht="13.8" x14ac:dyDescent="0.25">
      <c r="A113" s="121" t="s">
        <v>49</v>
      </c>
      <c r="B113" s="121"/>
      <c r="C113" s="15">
        <v>706</v>
      </c>
      <c r="D113" s="15">
        <v>174</v>
      </c>
      <c r="E113" s="15">
        <v>99</v>
      </c>
      <c r="F113" s="15">
        <v>25</v>
      </c>
      <c r="G113" s="15"/>
      <c r="H113" s="15">
        <v>4</v>
      </c>
      <c r="I113" s="15"/>
      <c r="J113" s="15"/>
      <c r="K113" s="15"/>
      <c r="L113" s="19">
        <f t="shared" si="29"/>
        <v>1008</v>
      </c>
      <c r="M113" s="59"/>
      <c r="N113" s="58"/>
      <c r="O113" s="58"/>
      <c r="P113" s="58"/>
    </row>
    <row r="114" spans="1:16" s="17" customFormat="1" ht="13.8" x14ac:dyDescent="0.25">
      <c r="A114" s="121" t="s">
        <v>50</v>
      </c>
      <c r="B114" s="121"/>
      <c r="C114" s="15">
        <v>219</v>
      </c>
      <c r="D114" s="15">
        <v>1</v>
      </c>
      <c r="E114" s="15"/>
      <c r="F114" s="15"/>
      <c r="G114" s="15"/>
      <c r="H114" s="15"/>
      <c r="I114" s="15"/>
      <c r="J114" s="15"/>
      <c r="K114" s="15"/>
      <c r="L114" s="19">
        <f t="shared" si="29"/>
        <v>220</v>
      </c>
      <c r="M114" s="57"/>
      <c r="N114" s="58"/>
      <c r="O114" s="58"/>
      <c r="P114" s="58"/>
    </row>
    <row r="115" spans="1:16" s="17" customFormat="1" ht="13.8" x14ac:dyDescent="0.25">
      <c r="A115" s="121" t="s">
        <v>51</v>
      </c>
      <c r="B115" s="121"/>
      <c r="C115" s="15">
        <v>58</v>
      </c>
      <c r="D115" s="15">
        <v>17</v>
      </c>
      <c r="E115" s="15">
        <v>16</v>
      </c>
      <c r="F115" s="15">
        <v>5</v>
      </c>
      <c r="G115" s="15">
        <v>1</v>
      </c>
      <c r="H115" s="15"/>
      <c r="I115" s="15"/>
      <c r="J115" s="15"/>
      <c r="K115" s="15"/>
      <c r="L115" s="19">
        <f t="shared" si="29"/>
        <v>97</v>
      </c>
      <c r="M115" s="55"/>
      <c r="N115" s="58"/>
      <c r="O115" s="58"/>
      <c r="P115" s="58"/>
    </row>
    <row r="116" spans="1:16" s="17" customFormat="1" ht="15" customHeight="1" x14ac:dyDescent="0.25">
      <c r="A116" s="121" t="s">
        <v>52</v>
      </c>
      <c r="B116" s="121"/>
      <c r="C116" s="15">
        <v>84</v>
      </c>
      <c r="D116" s="15">
        <v>23</v>
      </c>
      <c r="E116" s="15">
        <v>9</v>
      </c>
      <c r="F116" s="15">
        <v>2</v>
      </c>
      <c r="G116" s="15"/>
      <c r="H116" s="15"/>
      <c r="I116" s="15"/>
      <c r="J116" s="15"/>
      <c r="K116" s="15"/>
      <c r="L116" s="19">
        <f t="shared" si="29"/>
        <v>118</v>
      </c>
      <c r="M116" s="55"/>
      <c r="N116" s="58"/>
      <c r="O116" s="58"/>
      <c r="P116" s="58"/>
    </row>
    <row r="117" spans="1:16" s="17" customFormat="1" ht="13.8" x14ac:dyDescent="0.25">
      <c r="A117" s="121" t="s">
        <v>53</v>
      </c>
      <c r="B117" s="121"/>
      <c r="C117" s="60"/>
      <c r="D117" s="60"/>
      <c r="E117" s="60"/>
      <c r="F117" s="60"/>
      <c r="G117" s="60"/>
      <c r="H117" s="60"/>
      <c r="I117" s="60"/>
      <c r="J117" s="60"/>
      <c r="K117" s="60"/>
      <c r="L117" s="60">
        <f t="shared" si="29"/>
        <v>0</v>
      </c>
      <c r="M117" s="55"/>
      <c r="N117" s="61"/>
      <c r="O117" s="61"/>
      <c r="P117" s="61"/>
    </row>
    <row r="118" spans="1:16" s="13" customFormat="1" ht="13.8" x14ac:dyDescent="0.25">
      <c r="A118" s="121" t="s">
        <v>68</v>
      </c>
      <c r="B118" s="121"/>
      <c r="C118" s="15">
        <v>744</v>
      </c>
      <c r="D118" s="15">
        <v>111</v>
      </c>
      <c r="E118" s="15">
        <v>251</v>
      </c>
      <c r="F118" s="15">
        <v>153</v>
      </c>
      <c r="G118" s="15">
        <v>3</v>
      </c>
      <c r="H118" s="15">
        <v>7</v>
      </c>
      <c r="I118" s="15">
        <v>3</v>
      </c>
      <c r="J118" s="15">
        <v>6</v>
      </c>
      <c r="K118" s="15"/>
      <c r="L118" s="19">
        <f t="shared" si="29"/>
        <v>1278</v>
      </c>
    </row>
    <row r="119" spans="1:16" s="13" customFormat="1" ht="13.8" x14ac:dyDescent="0.25">
      <c r="A119" s="121" t="s">
        <v>69</v>
      </c>
      <c r="B119" s="121"/>
      <c r="C119" s="15">
        <v>771</v>
      </c>
      <c r="D119" s="15">
        <v>115</v>
      </c>
      <c r="E119" s="15">
        <v>264</v>
      </c>
      <c r="F119" s="15">
        <v>153</v>
      </c>
      <c r="G119" s="15">
        <v>7</v>
      </c>
      <c r="H119" s="15">
        <v>5</v>
      </c>
      <c r="I119" s="15">
        <v>3</v>
      </c>
      <c r="J119" s="15">
        <v>5</v>
      </c>
      <c r="K119" s="15">
        <v>2</v>
      </c>
      <c r="L119" s="19">
        <f t="shared" si="29"/>
        <v>1325</v>
      </c>
    </row>
    <row r="120" spans="1:16" s="13" customFormat="1" ht="13.8" x14ac:dyDescent="0.25">
      <c r="A120" s="121" t="s">
        <v>76</v>
      </c>
      <c r="B120" s="121"/>
      <c r="C120" s="15">
        <v>1877</v>
      </c>
      <c r="D120" s="15">
        <v>592</v>
      </c>
      <c r="E120" s="15">
        <v>203</v>
      </c>
      <c r="F120" s="15">
        <v>202</v>
      </c>
      <c r="G120" s="15">
        <v>13</v>
      </c>
      <c r="H120" s="15">
        <v>15</v>
      </c>
      <c r="I120" s="15">
        <v>9</v>
      </c>
      <c r="J120" s="15">
        <v>5</v>
      </c>
      <c r="K120" s="15">
        <v>16</v>
      </c>
      <c r="L120" s="19">
        <f t="shared" si="29"/>
        <v>2932</v>
      </c>
    </row>
    <row r="121" spans="1:16" ht="22.5" customHeight="1" x14ac:dyDescent="0.25">
      <c r="A121" s="142" t="s">
        <v>54</v>
      </c>
      <c r="B121" s="142"/>
      <c r="C121" s="142"/>
      <c r="D121" s="142"/>
      <c r="E121" s="142"/>
      <c r="F121" s="142"/>
      <c r="G121" s="142"/>
      <c r="H121" s="142"/>
      <c r="I121" s="142"/>
      <c r="J121" s="142"/>
      <c r="K121" s="142"/>
      <c r="L121" s="142"/>
    </row>
    <row r="122" spans="1:16" x14ac:dyDescent="0.25">
      <c r="A122" s="101" t="s">
        <v>70</v>
      </c>
      <c r="B122" s="62"/>
      <c r="C122" s="62"/>
      <c r="D122" s="62"/>
      <c r="E122" s="62"/>
      <c r="F122" s="62"/>
      <c r="G122" s="62"/>
      <c r="H122" s="62"/>
      <c r="I122" s="62"/>
      <c r="J122" s="62"/>
      <c r="K122" s="62"/>
      <c r="L122" s="62"/>
    </row>
    <row r="123" spans="1:16" x14ac:dyDescent="0.25">
      <c r="A123" s="110" t="s">
        <v>94</v>
      </c>
      <c r="B123" s="62"/>
      <c r="C123" s="62"/>
      <c r="D123" s="62"/>
      <c r="E123" s="62"/>
      <c r="F123" s="62"/>
      <c r="G123" s="62"/>
      <c r="H123" s="62"/>
      <c r="I123" s="62"/>
      <c r="J123" s="62"/>
      <c r="K123" s="62"/>
      <c r="L123" s="62"/>
    </row>
    <row r="124" spans="1:16" x14ac:dyDescent="0.25">
      <c r="A124" s="93" t="s">
        <v>95</v>
      </c>
      <c r="B124" s="94"/>
      <c r="C124" s="94"/>
      <c r="D124" s="94"/>
      <c r="E124" s="94"/>
      <c r="F124" s="94"/>
      <c r="G124" s="94"/>
      <c r="H124" s="94"/>
      <c r="I124" s="94"/>
      <c r="J124" s="94"/>
      <c r="K124" s="94"/>
      <c r="L124" s="94"/>
    </row>
    <row r="125" spans="1:16" x14ac:dyDescent="0.25">
      <c r="A125" s="93" t="s">
        <v>93</v>
      </c>
      <c r="B125" s="94"/>
      <c r="C125" s="94"/>
      <c r="D125" s="94"/>
      <c r="E125" s="94"/>
      <c r="F125" s="94"/>
      <c r="G125" s="94"/>
      <c r="H125" s="94"/>
      <c r="I125" s="94"/>
      <c r="J125" s="94"/>
      <c r="K125" s="94"/>
      <c r="L125" s="94"/>
    </row>
    <row r="126" spans="1:16" ht="24" customHeight="1" x14ac:dyDescent="0.25">
      <c r="A126" s="141" t="s">
        <v>61</v>
      </c>
      <c r="B126" s="141"/>
      <c r="C126" s="141"/>
      <c r="D126" s="141"/>
      <c r="E126" s="141"/>
      <c r="F126" s="141"/>
      <c r="G126" s="141"/>
      <c r="H126" s="141"/>
      <c r="I126" s="141"/>
      <c r="J126" s="141"/>
      <c r="K126" s="141"/>
      <c r="L126" s="141"/>
    </row>
    <row r="127" spans="1:16" s="63" customFormat="1" x14ac:dyDescent="0.3">
      <c r="A127" s="95" t="s">
        <v>74</v>
      </c>
      <c r="B127" s="96"/>
      <c r="C127" s="96"/>
      <c r="D127" s="96"/>
      <c r="E127" s="96"/>
      <c r="F127" s="96"/>
      <c r="G127" s="96"/>
      <c r="H127" s="96"/>
      <c r="I127" s="96"/>
      <c r="J127" s="96"/>
      <c r="K127" s="96"/>
      <c r="L127" s="96"/>
    </row>
    <row r="128" spans="1:16" s="63" customFormat="1" x14ac:dyDescent="0.3">
      <c r="A128" s="143" t="s">
        <v>55</v>
      </c>
      <c r="B128" s="143"/>
      <c r="C128" s="143"/>
      <c r="D128" s="143"/>
      <c r="E128" s="143"/>
      <c r="F128" s="143"/>
      <c r="G128" s="143"/>
      <c r="H128" s="143"/>
      <c r="I128" s="143"/>
      <c r="J128" s="143"/>
      <c r="K128" s="143"/>
      <c r="L128" s="143"/>
    </row>
    <row r="129" spans="1:12" s="63" customFormat="1" x14ac:dyDescent="0.3">
      <c r="A129" s="92" t="s">
        <v>77</v>
      </c>
    </row>
    <row r="130" spans="1:12" s="63" customFormat="1" x14ac:dyDescent="0.3">
      <c r="A130" s="92" t="s">
        <v>56</v>
      </c>
      <c r="B130" s="153"/>
      <c r="C130" s="153"/>
      <c r="D130" s="153"/>
      <c r="E130" s="153"/>
      <c r="F130" s="153"/>
      <c r="G130" s="153"/>
      <c r="H130" s="153"/>
      <c r="I130" s="153"/>
      <c r="J130" s="153"/>
      <c r="K130" s="153"/>
      <c r="L130" s="153"/>
    </row>
    <row r="131" spans="1:12" s="63" customFormat="1" x14ac:dyDescent="0.3">
      <c r="A131" s="99" t="s">
        <v>72</v>
      </c>
      <c r="B131" s="100"/>
      <c r="C131" s="100"/>
      <c r="D131" s="100"/>
      <c r="E131" s="100"/>
      <c r="F131" s="100"/>
      <c r="G131" s="100"/>
      <c r="H131" s="100"/>
      <c r="I131" s="100"/>
      <c r="J131" s="100"/>
      <c r="K131" s="100"/>
      <c r="L131" s="100"/>
    </row>
    <row r="132" spans="1:12" s="63" customFormat="1" x14ac:dyDescent="0.3">
      <c r="A132" s="97" t="s">
        <v>75</v>
      </c>
      <c r="B132" s="98"/>
      <c r="C132" s="98"/>
      <c r="D132" s="98"/>
      <c r="E132" s="98"/>
      <c r="F132" s="98"/>
      <c r="G132" s="98"/>
      <c r="H132" s="98"/>
      <c r="I132" s="98"/>
      <c r="J132" s="98"/>
      <c r="K132" s="98"/>
      <c r="L132" s="98"/>
    </row>
    <row r="133" spans="1:12" ht="23.25" customHeight="1" x14ac:dyDescent="0.25">
      <c r="A133" s="141" t="s">
        <v>78</v>
      </c>
      <c r="B133" s="141"/>
      <c r="C133" s="141"/>
      <c r="D133" s="141"/>
      <c r="E133" s="141"/>
      <c r="F133" s="141"/>
      <c r="G133" s="141"/>
      <c r="H133" s="141"/>
      <c r="I133" s="141"/>
      <c r="J133" s="141"/>
      <c r="K133" s="141"/>
      <c r="L133" s="141"/>
    </row>
    <row r="134" spans="1:12" x14ac:dyDescent="0.25">
      <c r="B134" s="64"/>
      <c r="C134" s="47"/>
      <c r="D134" s="47"/>
      <c r="E134" s="47"/>
      <c r="F134" s="47"/>
      <c r="G134" s="47"/>
      <c r="H134" s="47"/>
      <c r="I134" s="47"/>
      <c r="J134" s="47"/>
      <c r="K134" s="47"/>
      <c r="L134" s="47"/>
    </row>
    <row r="136" spans="1:12" ht="13.8" x14ac:dyDescent="0.25">
      <c r="A136" s="17"/>
      <c r="B136" s="64"/>
      <c r="C136" s="47"/>
    </row>
  </sheetData>
  <mergeCells count="33">
    <mergeCell ref="A15:A40"/>
    <mergeCell ref="A133:L133"/>
    <mergeCell ref="A121:L121"/>
    <mergeCell ref="A126:L126"/>
    <mergeCell ref="A128:L128"/>
    <mergeCell ref="C54:K54"/>
    <mergeCell ref="L53:L54"/>
    <mergeCell ref="A120:B120"/>
    <mergeCell ref="A95:A100"/>
    <mergeCell ref="A78:A85"/>
    <mergeCell ref="A86:A93"/>
    <mergeCell ref="A94:L94"/>
    <mergeCell ref="A118:B118"/>
    <mergeCell ref="A110:B110"/>
    <mergeCell ref="A112:B112"/>
    <mergeCell ref="A113:B113"/>
    <mergeCell ref="A6:A7"/>
    <mergeCell ref="B6:B7"/>
    <mergeCell ref="L6:L7"/>
    <mergeCell ref="A8:A14"/>
    <mergeCell ref="C6:K6"/>
    <mergeCell ref="A41:A45"/>
    <mergeCell ref="A46:A52"/>
    <mergeCell ref="A53:A61"/>
    <mergeCell ref="A62:A69"/>
    <mergeCell ref="A70:A77"/>
    <mergeCell ref="A115:B115"/>
    <mergeCell ref="A101:A108"/>
    <mergeCell ref="A109:L109"/>
    <mergeCell ref="A119:B119"/>
    <mergeCell ref="A116:B116"/>
    <mergeCell ref="A117:B117"/>
    <mergeCell ref="A114:B114"/>
  </mergeCells>
  <pageMargins left="7.874015748031496E-2" right="7.874015748031496E-2" top="0.15748031496062992" bottom="0.11811023622047245" header="0.19685039370078741" footer="0.11811023622047245"/>
  <pageSetup scale="71"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2019_IndicadorBásicos</vt:lpstr>
      <vt:lpstr>'2019_IndicadorBásicos'!Área_de_impresión</vt:lpstr>
      <vt:lpstr>'2019_IndicadorBásicos'!Títulos_a_imprimir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Claudia Galindo Gonzalez</dc:creator>
  <cp:lastModifiedBy>Maria Claudia Galindo Gonzalez</cp:lastModifiedBy>
  <cp:lastPrinted>2020-02-12T20:09:24Z</cp:lastPrinted>
  <dcterms:created xsi:type="dcterms:W3CDTF">2017-09-27T19:36:34Z</dcterms:created>
  <dcterms:modified xsi:type="dcterms:W3CDTF">2020-02-12T20:09:26Z</dcterms:modified>
</cp:coreProperties>
</file>